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mydocs\mydocs\kireton\Documents\Uptown Farms\"/>
    </mc:Choice>
  </mc:AlternateContent>
  <xr:revisionPtr revIDLastSave="0" documentId="13_ncr:1_{F46F6558-B7B6-4DAB-BE8E-4659E7309546}" xr6:coauthVersionLast="41" xr6:coauthVersionMax="41" xr10:uidLastSave="{00000000-0000-0000-0000-000000000000}"/>
  <bookViews>
    <workbookView xWindow="-120" yWindow="-120" windowWidth="29040" windowHeight="15840" tabRatio="687" firstSheet="1" activeTab="14" xr2:uid="{00000000-000D-0000-FFFF-FFFF00000000}"/>
  </bookViews>
  <sheets>
    <sheet name="January " sheetId="1" r:id="rId1"/>
    <sheet name="February " sheetId="16" r:id="rId2"/>
    <sheet name="March " sheetId="17" r:id="rId3"/>
    <sheet name="April" sheetId="18" r:id="rId4"/>
    <sheet name="May" sheetId="19" r:id="rId5"/>
    <sheet name="June" sheetId="20" r:id="rId6"/>
    <sheet name="July" sheetId="21" r:id="rId7"/>
    <sheet name="August" sheetId="22" r:id="rId8"/>
    <sheet name="September" sheetId="23" r:id="rId9"/>
    <sheet name="October " sheetId="24" r:id="rId10"/>
    <sheet name="November" sheetId="25" r:id="rId11"/>
    <sheet name="December" sheetId="26" r:id="rId12"/>
    <sheet name="Christmas" sheetId="15" r:id="rId13"/>
    <sheet name="Year-End Goals" sheetId="2" r:id="rId14"/>
    <sheet name="Account Assignments" sheetId="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J30" i="26"/>
  <c r="D30" i="26"/>
  <c r="H8" i="26"/>
  <c r="B8" i="26"/>
  <c r="J30" i="25"/>
  <c r="D30" i="25"/>
  <c r="H8" i="25"/>
  <c r="B8" i="25"/>
  <c r="J30" i="24"/>
  <c r="D30" i="24"/>
  <c r="H8" i="24"/>
  <c r="B8" i="24"/>
  <c r="J30" i="23"/>
  <c r="D30" i="23"/>
  <c r="H8" i="23"/>
  <c r="B8" i="23"/>
  <c r="J30" i="22"/>
  <c r="D30" i="22"/>
  <c r="H8" i="22"/>
  <c r="B8" i="22"/>
  <c r="J30" i="21"/>
  <c r="D30" i="21"/>
  <c r="H8" i="21"/>
  <c r="B8" i="21"/>
  <c r="J30" i="20"/>
  <c r="D30" i="20"/>
  <c r="H8" i="20"/>
  <c r="B8" i="20"/>
  <c r="J30" i="19"/>
  <c r="D30" i="19"/>
  <c r="H8" i="19"/>
  <c r="B8" i="19"/>
  <c r="J30" i="18"/>
  <c r="D30" i="18"/>
  <c r="H8" i="18"/>
  <c r="B8" i="18"/>
  <c r="J30" i="17"/>
  <c r="D30" i="17"/>
  <c r="H8" i="17"/>
  <c r="B8" i="17"/>
  <c r="J30" i="16"/>
  <c r="D30" i="16"/>
  <c r="H8" i="16"/>
  <c r="B8" i="16"/>
  <c r="H8" i="1"/>
  <c r="J30" i="1"/>
  <c r="E30" i="16" l="1"/>
  <c r="K30" i="16"/>
  <c r="E30" i="17"/>
  <c r="K30" i="17"/>
  <c r="E30" i="18"/>
  <c r="K30" i="18"/>
  <c r="K30" i="19"/>
  <c r="E30" i="19"/>
  <c r="K30" i="20"/>
  <c r="E30" i="20"/>
  <c r="E30" i="21"/>
  <c r="K30" i="21"/>
  <c r="E30" i="22"/>
  <c r="K30" i="22"/>
  <c r="E30" i="23"/>
  <c r="K30" i="23"/>
  <c r="E30" i="24"/>
  <c r="K30" i="24"/>
  <c r="E30" i="25"/>
  <c r="E30" i="26"/>
  <c r="K30" i="25"/>
  <c r="K30" i="26"/>
  <c r="K30" i="1"/>
  <c r="C43" i="15"/>
  <c r="D37" i="15"/>
  <c r="D38" i="15"/>
  <c r="D39" i="15"/>
  <c r="D40" i="15"/>
  <c r="D41" i="15"/>
  <c r="D42" i="15"/>
  <c r="D43" i="15" l="1"/>
  <c r="E14" i="15"/>
  <c r="E13" i="15"/>
  <c r="E12" i="15"/>
  <c r="E15" i="15"/>
  <c r="E16" i="15"/>
  <c r="E27" i="15"/>
  <c r="E20" i="15"/>
  <c r="E21" i="15"/>
  <c r="E22" i="15"/>
  <c r="E28" i="15"/>
  <c r="E18" i="15"/>
  <c r="E19" i="15"/>
  <c r="E29" i="15"/>
  <c r="E30" i="15"/>
  <c r="E25" i="15"/>
  <c r="E26" i="15"/>
  <c r="E17" i="15"/>
  <c r="E23" i="15"/>
  <c r="E24" i="15"/>
  <c r="E32" i="15"/>
  <c r="E31" i="15"/>
  <c r="E33" i="15"/>
  <c r="C34" i="15"/>
  <c r="B43" i="15"/>
  <c r="E34" i="15" l="1"/>
  <c r="B35" i="4"/>
  <c r="D34" i="15"/>
  <c r="B8" i="15"/>
  <c r="E4" i="2" l="1"/>
  <c r="E5" i="2"/>
  <c r="B22" i="4"/>
  <c r="D30" i="1"/>
  <c r="B8" i="1"/>
  <c r="E30" i="1" l="1"/>
</calcChain>
</file>

<file path=xl/sharedStrings.xml><?xml version="1.0" encoding="utf-8"?>
<sst xmlns="http://schemas.openxmlformats.org/spreadsheetml/2006/main" count="1549" uniqueCount="93">
  <si>
    <t>Type</t>
  </si>
  <si>
    <t>Expense</t>
  </si>
  <si>
    <t>Location</t>
  </si>
  <si>
    <t>Mid-Month</t>
  </si>
  <si>
    <t>Carry-Over Cash</t>
  </si>
  <si>
    <t>Carry-Over Check</t>
  </si>
  <si>
    <t>Other Income</t>
  </si>
  <si>
    <t>Paycheck</t>
  </si>
  <si>
    <t>Amount</t>
  </si>
  <si>
    <t>Total</t>
  </si>
  <si>
    <t xml:space="preserve">January </t>
  </si>
  <si>
    <t>Description</t>
  </si>
  <si>
    <t>Year-End Goal</t>
  </si>
  <si>
    <t>Total YTD</t>
  </si>
  <si>
    <t>Difference</t>
  </si>
  <si>
    <t>Mortgage</t>
  </si>
  <si>
    <t>Scheduled</t>
  </si>
  <si>
    <t>End</t>
  </si>
  <si>
    <t>Groceries</t>
  </si>
  <si>
    <t>Mid</t>
  </si>
  <si>
    <t>Fuel</t>
  </si>
  <si>
    <t>Every</t>
  </si>
  <si>
    <t>Church</t>
  </si>
  <si>
    <t>AT&amp;T</t>
  </si>
  <si>
    <t>YMCA Daycare</t>
  </si>
  <si>
    <t>Cleaning</t>
  </si>
  <si>
    <t>School Lunch</t>
  </si>
  <si>
    <t>Sirius Radio</t>
  </si>
  <si>
    <t>Haircuts</t>
  </si>
  <si>
    <t>Savings</t>
  </si>
  <si>
    <t>Christmas</t>
  </si>
  <si>
    <t>College</t>
  </si>
  <si>
    <t>Vacations</t>
  </si>
  <si>
    <t xml:space="preserve">General </t>
  </si>
  <si>
    <t>Spending</t>
  </si>
  <si>
    <t>Entertainment</t>
  </si>
  <si>
    <t>Month-End</t>
  </si>
  <si>
    <t>Account</t>
  </si>
  <si>
    <t>Updated:</t>
  </si>
  <si>
    <t>Account Assignments</t>
  </si>
  <si>
    <t>Updated On:</t>
  </si>
  <si>
    <t>Account Balance:</t>
  </si>
  <si>
    <t>Assigned Amount</t>
  </si>
  <si>
    <t>Account Location:</t>
  </si>
  <si>
    <t>Emergency Fund</t>
  </si>
  <si>
    <t>Item Description</t>
  </si>
  <si>
    <t>Checking</t>
  </si>
  <si>
    <t>Account Location</t>
  </si>
  <si>
    <t xml:space="preserve">College </t>
  </si>
  <si>
    <t xml:space="preserve">Spending </t>
  </si>
  <si>
    <t>Gifts</t>
  </si>
  <si>
    <t>Tree</t>
  </si>
  <si>
    <t>Celebrate</t>
  </si>
  <si>
    <t>Christmas Trip</t>
  </si>
  <si>
    <t>Hotel</t>
  </si>
  <si>
    <t>Food</t>
  </si>
  <si>
    <t>Fun</t>
  </si>
  <si>
    <t>Other</t>
  </si>
  <si>
    <t xml:space="preserve">Christmas </t>
  </si>
  <si>
    <t>Spent</t>
  </si>
  <si>
    <t>Budget</t>
  </si>
  <si>
    <t xml:space="preserve">Remaining </t>
  </si>
  <si>
    <t>Remaining</t>
  </si>
  <si>
    <t xml:space="preserve">January 2020 </t>
  </si>
  <si>
    <t xml:space="preserve">Christmas 2020 </t>
  </si>
  <si>
    <t xml:space="preserve">February 2020 </t>
  </si>
  <si>
    <t xml:space="preserve">March 2020 </t>
  </si>
  <si>
    <t xml:space="preserve">April 2020 </t>
  </si>
  <si>
    <t>May 2020</t>
  </si>
  <si>
    <t xml:space="preserve">June 2020 </t>
  </si>
  <si>
    <t>July 2020</t>
  </si>
  <si>
    <t xml:space="preserve">August 2020 </t>
  </si>
  <si>
    <t>September 2020</t>
  </si>
  <si>
    <t xml:space="preserve">October 2020 </t>
  </si>
  <si>
    <t xml:space="preserve">November 2020 </t>
  </si>
  <si>
    <t xml:space="preserve">December 2020 </t>
  </si>
  <si>
    <t>Christmas Cash</t>
  </si>
  <si>
    <t>Christmas Savings</t>
  </si>
  <si>
    <t>2020 Savings Goals</t>
  </si>
  <si>
    <t>(Account Number, Bank)</t>
  </si>
  <si>
    <t>Account 2</t>
  </si>
  <si>
    <t>Account 1</t>
  </si>
  <si>
    <t>Category 1</t>
  </si>
  <si>
    <t>Category 2</t>
  </si>
  <si>
    <t>Category 3</t>
  </si>
  <si>
    <t xml:space="preserve">Shoot for 6 months expenses! </t>
  </si>
  <si>
    <t xml:space="preserve">Other </t>
  </si>
  <si>
    <t>Christmas Parties</t>
  </si>
  <si>
    <t xml:space="preserve">Giving </t>
  </si>
  <si>
    <t>Giving</t>
  </si>
  <si>
    <t>Local Charity</t>
  </si>
  <si>
    <t xml:space="preserve">Christmas Trip </t>
  </si>
  <si>
    <t xml:space="preserve">Vacation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</si>
</sst>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/>
    <xf numFmtId="0" fontId="2" fillId="0" borderId="0" xfId="0" applyFont="1"/>
    <xf numFmtId="164" fontId="0" fillId="0" borderId="0" xfId="0" applyNumberForma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16" fontId="0" fillId="0" borderId="0" xfId="0" applyNumberFormat="1"/>
    <xf numFmtId="164" fontId="2" fillId="0" borderId="0" xfId="0" applyNumberFormat="1" applyFont="1"/>
    <xf numFmtId="0" fontId="8" fillId="3" borderId="0" xfId="0" applyFont="1" applyFill="1"/>
    <xf numFmtId="164" fontId="7" fillId="4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5" borderId="0" xfId="0" applyFill="1"/>
    <xf numFmtId="164" fontId="0" fillId="5" borderId="0" xfId="0" applyNumberFormat="1" applyFill="1"/>
    <xf numFmtId="164" fontId="9" fillId="0" borderId="0" xfId="0" applyNumberFormat="1" applyFont="1"/>
    <xf numFmtId="14" fontId="0" fillId="0" borderId="0" xfId="0" applyNumberFormat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265">
    <dxf>
      <numFmt numFmtId="164" formatCode="&quot;$&quot;#,##0"/>
    </dxf>
    <dxf>
      <numFmt numFmtId="164" formatCode="&quot;$&quot;#,##0"/>
    </dxf>
    <dxf>
      <fill>
        <patternFill patternType="solid">
          <fgColor indexed="64"/>
          <bgColor theme="4" tint="-0.249977111117893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ill>
        <patternFill patternType="solid">
          <fgColor indexed="64"/>
          <bgColor theme="4" tint="-0.249977111117893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ill>
        <patternFill patternType="solid">
          <fgColor indexed="64"/>
          <bgColor theme="4" tint="-0.249977111117893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64" formatCode="&quot;$&quot;#,##0"/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e1" displayName="Table1" ref="A3:B8" totalsRowCount="1">
  <autoFilter ref="A3:B7" xr:uid="{00000000-0009-0000-0100-000001000000}"/>
  <tableColumns count="2">
    <tableColumn id="2" xr3:uid="{00000000-0010-0000-0600-000002000000}" name="Mid-Month" totalsRowLabel="Total" dataDxfId="264" totalsRowDxfId="263"/>
    <tableColumn id="3" xr3:uid="{00000000-0010-0000-0600-000003000000}" name="Amount" totalsRowFunction="sum" dataDxfId="262" totalsRowDxfId="261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C47FD72-D50F-444F-A89C-FA62E7054CBA}" name="Table36670" displayName="Table36670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C0743318-8D54-4151-BE7B-E893A419E8AF}" name="Type" totalsRowLabel="Total" totalsRowDxfId="222"/>
    <tableColumn id="2" xr3:uid="{EF437026-D9AC-490B-A92D-58542A97F17F}" name="Description" totalsRowDxfId="221"/>
    <tableColumn id="5" xr3:uid="{74F9ACA4-12F2-46A7-BB20-79BFFCBB4A18}" name="Scheduled" totalsRowDxfId="220"/>
    <tableColumn id="3" xr3:uid="{167B76DC-EEBA-435E-8422-406A7147C85F}" name="Expense" totalsRowFunction="sum" totalsRowDxfId="219"/>
    <tableColumn id="4" xr3:uid="{5A89BDD5-C0C3-4665-B667-D06F839527B5}" name="Location" totalsRowFunction="custom" totalsRowDxfId="218">
      <totalsRowFormula>B8-D30</totalsRow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9EB03CF-CBD6-4E83-B06C-02815ECFADD6}" name="Table156771" displayName="Table156771" ref="G3:H8" totalsRowCount="1" headerRowDxfId="217">
  <autoFilter ref="G3:H7" xr:uid="{00000000-0009-0000-0100-000004000000}"/>
  <tableColumns count="2">
    <tableColumn id="2" xr3:uid="{540B61CA-322F-48D3-8F27-66648FFAAFD3}" name="Month-End" totalsRowLabel="Total" dataDxfId="216" totalsRowDxfId="215"/>
    <tableColumn id="3" xr3:uid="{09B2BBE1-9D25-4F86-B5DA-17A057EADB28}" name="Amount" totalsRowFunction="sum" dataDxfId="214" totalsRowDxfId="213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9C85041-2E57-4BD0-B72E-38DC6657B925}" name="Table3646872" displayName="Table3646872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E49CE090-44E0-4230-AB04-B57094FDE142}" name="Type" totalsRowLabel="Total" totalsRowDxfId="212"/>
    <tableColumn id="2" xr3:uid="{D0421D3A-840F-440E-913F-3BB24F488BA0}" name="Description" totalsRowDxfId="211"/>
    <tableColumn id="5" xr3:uid="{7F26351A-A126-43F2-B401-910BA14669FD}" name="Scheduled" totalsRowDxfId="210"/>
    <tableColumn id="3" xr3:uid="{4FEA7FBA-3252-449C-9BBC-B3040E02123E}" name="Expense" totalsRowFunction="sum" totalsRowDxfId="209"/>
    <tableColumn id="4" xr3:uid="{6B2C9574-DEE3-4607-AA43-38E70E254706}" name="Location" totalsRowFunction="custom" totalsRowDxfId="208">
      <totalsRowFormula>H8-J30</totalsRow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EE055E10-AD5E-4D83-B323-0F7C21589107}" name="Table1656973" displayName="Table1656973" ref="A3:B8" totalsRowCount="1">
  <autoFilter ref="A3:B7" xr:uid="{00000000-0009-0000-0100-000001000000}"/>
  <tableColumns count="2">
    <tableColumn id="2" xr3:uid="{13368F21-96C9-4EED-AC72-786EB262A44B}" name="Mid-Month" totalsRowLabel="Total" dataDxfId="207" totalsRowDxfId="206"/>
    <tableColumn id="3" xr3:uid="{8C1AAE9C-2955-4706-90B5-CFD21F1496C1}" name="Amount" totalsRowFunction="sum" dataDxfId="205" totalsRowDxfId="204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A161C20-7D01-4493-AB16-3FC787F874C4}" name="Table3667074" displayName="Table3667074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4BF62809-FB1E-4177-86AF-474A7EE57C95}" name="Type" totalsRowLabel="Total" totalsRowDxfId="203"/>
    <tableColumn id="2" xr3:uid="{F1974376-0F8E-4A2A-98F4-5B538E2E9036}" name="Description" totalsRowDxfId="202"/>
    <tableColumn id="5" xr3:uid="{50757004-2F68-4A40-A2DC-B7FB0C610E9A}" name="Scheduled" totalsRowDxfId="201"/>
    <tableColumn id="3" xr3:uid="{D18538D5-6B50-4718-8100-34FA131C5DEE}" name="Expense" totalsRowFunction="sum" totalsRowDxfId="200"/>
    <tableColumn id="4" xr3:uid="{E71BEF83-582B-4D7E-A8C0-EA1F4D18B728}" name="Location" totalsRowFunction="custom" totalsRowDxfId="199">
      <totalsRowFormula>B8-D30</totalsRowFormula>
    </tableColumn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BE7181F-6A72-450A-BFF4-341D032CE1C5}" name="Table15677175" displayName="Table15677175" ref="G3:H8" totalsRowCount="1" headerRowDxfId="198">
  <autoFilter ref="G3:H7" xr:uid="{00000000-0009-0000-0100-000004000000}"/>
  <tableColumns count="2">
    <tableColumn id="2" xr3:uid="{140D9E2D-76E0-42BF-9BCD-95B36E5ED64E}" name="Month-End" totalsRowLabel="Total" dataDxfId="197" totalsRowDxfId="196"/>
    <tableColumn id="3" xr3:uid="{08A8C3C7-A005-4D60-98DF-97E966CADB25}" name="Amount" totalsRowFunction="sum" dataDxfId="195" totalsRowDxfId="194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CA731A4E-D573-4CBB-98A6-98E4FE045516}" name="Table364687276" displayName="Table364687276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50240FD5-4CC5-4D7E-B412-B9CDB3739318}" name="Type" totalsRowLabel="Total" totalsRowDxfId="193"/>
    <tableColumn id="2" xr3:uid="{E85796CA-1E7C-4214-934D-42EBDCC665D0}" name="Description" totalsRowDxfId="192"/>
    <tableColumn id="5" xr3:uid="{A56A26C6-0948-4444-8528-42023C556FD7}" name="Scheduled" totalsRowDxfId="191"/>
    <tableColumn id="3" xr3:uid="{26FA6647-D01C-41E9-B399-E6A052D40F15}" name="Expense" totalsRowFunction="sum" totalsRowDxfId="190"/>
    <tableColumn id="4" xr3:uid="{EAF15C0E-215A-469F-A683-25A0F755432E}" name="Location" totalsRowFunction="custom" totalsRowDxfId="189">
      <totalsRowFormula>H8-J30</totalsRowFormula>
    </tableColumn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176FA6A-EC56-404D-AFDA-D0D5051CE6D7}" name="Table165697377" displayName="Table165697377" ref="A3:B8" totalsRowCount="1">
  <autoFilter ref="A3:B7" xr:uid="{00000000-0009-0000-0100-000001000000}"/>
  <tableColumns count="2">
    <tableColumn id="2" xr3:uid="{535B4D36-8C6A-4FB5-BB93-29F4543B6751}" name="Mid-Month" totalsRowLabel="Total" dataDxfId="188" totalsRowDxfId="187"/>
    <tableColumn id="3" xr3:uid="{4E432F44-6C44-48C7-A08C-ADD1B21A2202}" name="Amount" totalsRowFunction="sum" dataDxfId="186" totalsRowDxfId="185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97CF612-589A-4184-8413-D46E1198FFA8}" name="Table366707478" displayName="Table366707478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E23FC514-BB11-4430-A450-FDC751D33427}" name="Type" totalsRowLabel="Total" totalsRowDxfId="184"/>
    <tableColumn id="2" xr3:uid="{4DD74874-A3D8-4CBC-86FD-ED1AE6EB82EE}" name="Description" totalsRowDxfId="183"/>
    <tableColumn id="5" xr3:uid="{5833AE1B-516B-4517-9BA0-FB6D50CFFB75}" name="Scheduled" totalsRowDxfId="182"/>
    <tableColumn id="3" xr3:uid="{52D94E26-833B-404C-91BA-77D46642BEFC}" name="Expense" totalsRowFunction="sum" totalsRowDxfId="181"/>
    <tableColumn id="4" xr3:uid="{17E14EEE-5947-4F51-8BE7-FDE97384481E}" name="Location" totalsRowFunction="custom" totalsRowDxfId="180">
      <totalsRowFormula>B8-D30</totalsRowFormula>
    </tableColumn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9820CDA-89DB-4CB5-964B-2763EE27E4CE}" name="Table1567717579" displayName="Table1567717579" ref="G3:H8" totalsRowCount="1" headerRowDxfId="179">
  <autoFilter ref="G3:H7" xr:uid="{00000000-0009-0000-0100-000004000000}"/>
  <tableColumns count="2">
    <tableColumn id="2" xr3:uid="{B6FB73BA-FF92-4E4B-B799-BA17B746AC53}" name="Month-End" totalsRowLabel="Total" dataDxfId="178" totalsRowDxfId="177"/>
    <tableColumn id="3" xr3:uid="{857A2E62-278D-4C59-8DB8-C0DE11D0F5B9}" name="Amount" totalsRowFunction="sum" dataDxfId="176" totalsRowDxfId="17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00000000-0010-0000-0700-000001000000}" name="Type" totalsRowLabel="Total" totalsRowDxfId="260"/>
    <tableColumn id="2" xr3:uid="{00000000-0010-0000-0700-000002000000}" name="Description" totalsRowDxfId="259"/>
    <tableColumn id="5" xr3:uid="{00000000-0010-0000-0700-000005000000}" name="Scheduled" totalsRowDxfId="258"/>
    <tableColumn id="3" xr3:uid="{00000000-0010-0000-0700-000003000000}" name="Expense" totalsRowFunction="sum" totalsRowDxfId="257"/>
    <tableColumn id="4" xr3:uid="{00000000-0010-0000-0700-000004000000}" name="Location" totalsRowFunction="custom" totalsRowDxfId="256">
      <totalsRowFormula>B8-D30</totalsRowFormula>
    </tableColumn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1A49C33-BC9E-45EF-9EE5-31CE4A44B5A7}" name="Table36468727680" displayName="Table36468727680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4F6377A0-6BDC-4E9D-B9FC-60AAEC2F8D10}" name="Type" totalsRowLabel="Total" totalsRowDxfId="174"/>
    <tableColumn id="2" xr3:uid="{5FB6A8CE-2ADC-45A7-8C91-DFCB8CAE4CBF}" name="Description" totalsRowDxfId="173"/>
    <tableColumn id="5" xr3:uid="{7693D37F-B5B8-4CC2-ABF6-CF0E772CE9BB}" name="Scheduled" totalsRowDxfId="172"/>
    <tableColumn id="3" xr3:uid="{FA24D2AF-311D-4D86-A113-0E9BF44C781F}" name="Expense" totalsRowFunction="sum" totalsRowDxfId="171"/>
    <tableColumn id="4" xr3:uid="{FCC987D0-6AED-435B-BEB1-7FB897E45E9B}" name="Location" totalsRowFunction="custom" totalsRowDxfId="170">
      <totalsRowFormula>H8-J30</totalsRowFormula>
    </tableColumn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E78D082-78F8-4CD4-9791-55DC910F17A9}" name="Table16569737781" displayName="Table16569737781" ref="A3:B8" totalsRowCount="1">
  <autoFilter ref="A3:B7" xr:uid="{00000000-0009-0000-0100-000001000000}"/>
  <tableColumns count="2">
    <tableColumn id="2" xr3:uid="{0831C0BC-0356-46C2-9482-B390A13543D3}" name="Mid-Month" totalsRowLabel="Total" dataDxfId="169" totalsRowDxfId="168"/>
    <tableColumn id="3" xr3:uid="{C7389075-311F-4E36-B05F-83A69B0A19FC}" name="Amount" totalsRowFunction="sum" dataDxfId="167" totalsRowDxfId="166"/>
  </tableColumns>
  <tableStyleInfo name="TableStyleLight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2FD78E1B-B478-45D2-96C4-067CD193C90B}" name="Table36670747882" displayName="Table36670747882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12DE1DA4-0026-413C-B514-9D68CD8F3F89}" name="Type" totalsRowLabel="Total" totalsRowDxfId="165"/>
    <tableColumn id="2" xr3:uid="{8B87B95F-AC72-4CE9-A002-D531A71EECF4}" name="Description" totalsRowDxfId="164"/>
    <tableColumn id="5" xr3:uid="{2F2317BA-0762-4261-92DC-3A28DA5FEA2E}" name="Scheduled" totalsRowDxfId="163"/>
    <tableColumn id="3" xr3:uid="{47BF0E06-978D-46BB-8542-DC7FBA240AA1}" name="Expense" totalsRowFunction="sum" totalsRowDxfId="162"/>
    <tableColumn id="4" xr3:uid="{A6B53477-C8D6-4883-976B-B18322F79ADA}" name="Location" totalsRowFunction="custom" totalsRowDxfId="161">
      <totalsRowFormula>B8-D30</totalsRowFormula>
    </tableColumn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CC984D5-032E-469C-9311-44FF0B20CDFE}" name="Table156771757983" displayName="Table156771757983" ref="G3:H8" totalsRowCount="1" headerRowDxfId="160">
  <autoFilter ref="G3:H7" xr:uid="{00000000-0009-0000-0100-000004000000}"/>
  <tableColumns count="2">
    <tableColumn id="2" xr3:uid="{2011C7E6-2574-42DB-B61F-C4CB786B634A}" name="Month-End" totalsRowLabel="Total" dataDxfId="159" totalsRowDxfId="158"/>
    <tableColumn id="3" xr3:uid="{60E09485-1B50-43C9-841F-40AEA8C19417}" name="Amount" totalsRowFunction="sum" dataDxfId="157" totalsRowDxfId="156"/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D065178-B5A3-4969-A1F7-BBC310E2B7D0}" name="Table3646872768084" displayName="Table3646872768084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3238BC7F-6C76-40D2-B4C1-599D2EA37FAD}" name="Type" totalsRowLabel="Total" totalsRowDxfId="155"/>
    <tableColumn id="2" xr3:uid="{90D69004-8A12-4809-9728-DCD503DA4DA7}" name="Description" totalsRowDxfId="154"/>
    <tableColumn id="5" xr3:uid="{BF6D8F86-2A1D-43EC-A409-A70BA96E7BFF}" name="Scheduled" totalsRowDxfId="153"/>
    <tableColumn id="3" xr3:uid="{4864668C-758E-4DAE-B3AB-C8436571A128}" name="Expense" totalsRowFunction="sum" totalsRowDxfId="152"/>
    <tableColumn id="4" xr3:uid="{8A46994C-6DA8-4D5F-9194-AD5EF5CF7913}" name="Location" totalsRowFunction="custom" totalsRowDxfId="151">
      <totalsRowFormula>H8-J30</totalsRowFormula>
    </tableColumn>
  </tableColumns>
  <tableStyleInfo name="TableStyleLight1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7891A6A2-A10A-49DD-A651-9D3E914CFF51}" name="Table1656973778185" displayName="Table1656973778185" ref="A3:B8" totalsRowCount="1">
  <autoFilter ref="A3:B7" xr:uid="{00000000-0009-0000-0100-000001000000}"/>
  <tableColumns count="2">
    <tableColumn id="2" xr3:uid="{DDF408CE-78C8-4CCC-863B-7AE81339A70F}" name="Mid-Month" totalsRowLabel="Total" dataDxfId="150" totalsRowDxfId="149"/>
    <tableColumn id="3" xr3:uid="{0B6277D5-AD6F-4EDB-8A5B-7F24D3D86202}" name="Amount" totalsRowFunction="sum" dataDxfId="148" totalsRowDxfId="147"/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C9A887D9-41C6-4AC1-B72F-C10F304AFA6F}" name="Table3667074788286" displayName="Table3667074788286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B6687EB5-2146-49ED-AF4F-4895DB8C1989}" name="Type" totalsRowLabel="Total" totalsRowDxfId="146"/>
    <tableColumn id="2" xr3:uid="{E26CFD96-7C5E-48CB-9E0E-90810797E88C}" name="Description" totalsRowDxfId="145"/>
    <tableColumn id="5" xr3:uid="{BF319ADC-6836-49E2-AAC2-3B555AB6D922}" name="Scheduled" totalsRowDxfId="144"/>
    <tableColumn id="3" xr3:uid="{987A5F92-E692-4A3F-9D10-58ED540B9A08}" name="Expense" totalsRowFunction="sum" totalsRowDxfId="143"/>
    <tableColumn id="4" xr3:uid="{E5F5B9A8-9364-4271-962C-7BBFED9F8163}" name="Location" totalsRowFunction="custom" totalsRowDxfId="142">
      <totalsRowFormula>B8-D30</totalsRowFormula>
    </tableColumn>
  </tableColumns>
  <tableStyleInfo name="TableStyleLight1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4D98E07F-F373-412B-86FB-DA84BC38D01D}" name="Table15677175798387" displayName="Table15677175798387" ref="G3:H8" totalsRowCount="1" headerRowDxfId="141">
  <autoFilter ref="G3:H7" xr:uid="{00000000-0009-0000-0100-000004000000}"/>
  <tableColumns count="2">
    <tableColumn id="2" xr3:uid="{209A7B5A-FC7B-49EB-863E-73F073C20422}" name="Month-End" totalsRowLabel="Total" dataDxfId="140" totalsRowDxfId="139"/>
    <tableColumn id="3" xr3:uid="{9E2764EF-D1E1-4BDE-B39D-9FFE685C29C8}" name="Amount" totalsRowFunction="sum" dataDxfId="138" totalsRowDxfId="137"/>
  </tableColumns>
  <tableStyleInfo name="TableStyleLight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FDE017C-8B74-4E6A-8B06-FCABCE234280}" name="Table364687276808488" displayName="Table364687276808488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99F77354-9931-4FB6-960D-8DE6DEA493D5}" name="Type" totalsRowLabel="Total" totalsRowDxfId="136"/>
    <tableColumn id="2" xr3:uid="{AB85A385-EE2D-4754-A7DF-9B352BE75113}" name="Description" totalsRowDxfId="135"/>
    <tableColumn id="5" xr3:uid="{57F559DE-379B-435F-A59E-C7A3EBACD3EE}" name="Scheduled" totalsRowDxfId="134"/>
    <tableColumn id="3" xr3:uid="{63A8EF66-1569-4E6D-8357-B6BEFAC29347}" name="Expense" totalsRowFunction="sum" totalsRowDxfId="133"/>
    <tableColumn id="4" xr3:uid="{BEE7C819-BE86-4097-92A7-59E70DB9DCB0}" name="Location" totalsRowFunction="custom" totalsRowDxfId="132">
      <totalsRowFormula>H8-J30</totalsRowFormula>
    </tableColumn>
  </tableColumns>
  <tableStyleInfo name="TableStyleLight1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B3C4C5D-8605-46C3-9E86-A2C34BF29566}" name="Table165697377818589" displayName="Table165697377818589" ref="A3:B8" totalsRowCount="1">
  <autoFilter ref="A3:B7" xr:uid="{00000000-0009-0000-0100-000001000000}"/>
  <tableColumns count="2">
    <tableColumn id="2" xr3:uid="{8CA0504B-8774-4A43-9CFB-A63A1FA34033}" name="Mid-Month" totalsRowLabel="Total" dataDxfId="131" totalsRowDxfId="130"/>
    <tableColumn id="3" xr3:uid="{667A4DAC-5BA6-42D6-AE71-9DB05BE336CF}" name="Amount" totalsRowFunction="sum" dataDxfId="129" totalsRowDxfId="12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15" displayName="Table15" ref="G3:H8" totalsRowCount="1" headerRowDxfId="255">
  <autoFilter ref="G3:H7" xr:uid="{00000000-0009-0000-0100-000004000000}"/>
  <tableColumns count="2">
    <tableColumn id="2" xr3:uid="{00000000-0010-0000-0800-000002000000}" name="Month-End" totalsRowLabel="Total" dataDxfId="254" totalsRowDxfId="253"/>
    <tableColumn id="3" xr3:uid="{00000000-0010-0000-0800-000003000000}" name="Amount" totalsRowFunction="sum" dataDxfId="252" totalsRowDxfId="251"/>
  </tableColumns>
  <tableStyleInfo name="TableStyleLight8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4D234468-9405-4590-877C-A37277B5E5CD}" name="Table366707478828690" displayName="Table366707478828690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6E4F34E7-BF2F-46D3-B690-102D6273CCAA}" name="Type" totalsRowLabel="Total" totalsRowDxfId="127"/>
    <tableColumn id="2" xr3:uid="{2C1CAB81-57E3-4ED2-B8AA-D0B71A2A1C16}" name="Description" totalsRowDxfId="126"/>
    <tableColumn id="5" xr3:uid="{B445A051-6149-40EB-B054-3992E3FD80C9}" name="Scheduled" totalsRowDxfId="125"/>
    <tableColumn id="3" xr3:uid="{084BDB85-83D7-45A8-911B-FA47C7296496}" name="Expense" totalsRowFunction="sum" totalsRowDxfId="124"/>
    <tableColumn id="4" xr3:uid="{8D220B36-ED05-4D42-A784-B7853DE3D354}" name="Location" totalsRowFunction="custom" totalsRowDxfId="123">
      <totalsRowFormula>B8-D30</totalsRowFormula>
    </tableColumn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A2C829F-EA0B-4B75-BD75-F4EE20CDF336}" name="Table1567717579838791" displayName="Table1567717579838791" ref="G3:H8" totalsRowCount="1" headerRowDxfId="122">
  <autoFilter ref="G3:H7" xr:uid="{00000000-0009-0000-0100-000004000000}"/>
  <tableColumns count="2">
    <tableColumn id="2" xr3:uid="{03B3DAC4-1C0E-4E95-80AC-B43E9A750897}" name="Month-End" totalsRowLabel="Total" dataDxfId="121" totalsRowDxfId="120"/>
    <tableColumn id="3" xr3:uid="{5C5C804D-5301-45AF-8CBE-3218DA0FECEA}" name="Amount" totalsRowFunction="sum" dataDxfId="119" totalsRowDxfId="118"/>
  </tableColumns>
  <tableStyleInfo name="TableStyleLight8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4AA16170-43C9-4091-ACBF-C98B1E0AE39C}" name="Table36468727680848892" displayName="Table36468727680848892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1C64E659-7718-49F8-9FF9-18DFB69ACD95}" name="Type" totalsRowLabel="Total" totalsRowDxfId="117"/>
    <tableColumn id="2" xr3:uid="{E30F44C3-6BA4-4C99-9C7C-E2D4D11C31AB}" name="Description" totalsRowDxfId="116"/>
    <tableColumn id="5" xr3:uid="{276BDFD5-34B7-4003-B4DC-FDE655B0D958}" name="Scheduled" totalsRowDxfId="115"/>
    <tableColumn id="3" xr3:uid="{59332430-F117-48B4-9A6E-0D83ED8F74E7}" name="Expense" totalsRowFunction="sum" totalsRowDxfId="114"/>
    <tableColumn id="4" xr3:uid="{8C31C4C1-CCE7-42F6-965D-BB5B9B4DC005}" name="Location" totalsRowFunction="custom" totalsRowDxfId="113">
      <totalsRowFormula>H8-J30</totalsRowFormula>
    </tableColumn>
  </tableColumns>
  <tableStyleInfo name="TableStyleLight15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5D4238BC-2B52-4D3E-AC3E-D4D323459C1D}" name="Table16569737781858993" displayName="Table16569737781858993" ref="A3:B8" totalsRowCount="1">
  <autoFilter ref="A3:B7" xr:uid="{00000000-0009-0000-0100-000001000000}"/>
  <tableColumns count="2">
    <tableColumn id="2" xr3:uid="{1F34EF13-4A00-4CFC-B25F-AFA27F002F77}" name="Mid-Month" totalsRowLabel="Total" dataDxfId="112" totalsRowDxfId="111"/>
    <tableColumn id="3" xr3:uid="{2E721277-0239-4043-A486-71D0D6366D80}" name="Amount" totalsRowFunction="sum" dataDxfId="110" totalsRowDxfId="109"/>
  </tableColumns>
  <tableStyleInfo name="TableStyleLight8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B2EF4AFD-540C-40B2-928C-1976DDF3471B}" name="Table36670747882869094" displayName="Table36670747882869094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23052F23-173F-4F6B-8FA8-3ED580A931DC}" name="Type" totalsRowLabel="Total" totalsRowDxfId="108"/>
    <tableColumn id="2" xr3:uid="{B1C18187-5636-4076-A7BD-5222504D21A2}" name="Description" totalsRowDxfId="107"/>
    <tableColumn id="5" xr3:uid="{511E3D95-0A2A-471A-A0D1-54951AB0CA4A}" name="Scheduled" totalsRowDxfId="106"/>
    <tableColumn id="3" xr3:uid="{9D5BB17A-13DC-4C50-83DB-F3ABBF75F80A}" name="Expense" totalsRowFunction="sum" totalsRowDxfId="105"/>
    <tableColumn id="4" xr3:uid="{5E698E02-040B-448B-9E91-8F092DB6D20F}" name="Location" totalsRowFunction="custom" totalsRowDxfId="104">
      <totalsRowFormula>B8-D30</totalsRowFormula>
    </tableColumn>
  </tableColumns>
  <tableStyleInfo name="TableStyleLight15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D047A01-106C-4370-8DC1-00F4EF35C7B0}" name="Table156771757983879195" displayName="Table156771757983879195" ref="G3:H8" totalsRowCount="1" headerRowDxfId="103">
  <autoFilter ref="G3:H7" xr:uid="{00000000-0009-0000-0100-000004000000}"/>
  <tableColumns count="2">
    <tableColumn id="2" xr3:uid="{51BCE947-2A61-41FC-918A-AD830F9CCE7E}" name="Month-End" totalsRowLabel="Total" dataDxfId="102" totalsRowDxfId="101"/>
    <tableColumn id="3" xr3:uid="{4AA37D95-EEAC-40C9-A44B-A289623C221A}" name="Amount" totalsRowFunction="sum" dataDxfId="100" totalsRowDxfId="99"/>
  </tableColumns>
  <tableStyleInfo name="TableStyleLight8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7BB4367-4F5E-4BE1-B572-F84A29C0EAAE}" name="Table3646872768084889296" displayName="Table3646872768084889296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E3EBDD31-0CFB-4C2D-ADF1-2BB38B7EC817}" name="Type" totalsRowLabel="Total" totalsRowDxfId="98"/>
    <tableColumn id="2" xr3:uid="{A77A69EC-F818-4445-BC5F-FA7CD20C3655}" name="Description" totalsRowDxfId="97"/>
    <tableColumn id="5" xr3:uid="{1ECC1B8F-CD5F-4230-B6C2-94524046788F}" name="Scheduled" totalsRowDxfId="96"/>
    <tableColumn id="3" xr3:uid="{2159E326-2844-4D1C-A68B-CB301F5EFB37}" name="Expense" totalsRowFunction="sum" totalsRowDxfId="95"/>
    <tableColumn id="4" xr3:uid="{2EC976B6-46D6-41C5-8E52-A669B849B240}" name="Location" totalsRowFunction="custom" totalsRowDxfId="94">
      <totalsRowFormula>H8-J30</totalsRowFormula>
    </tableColumn>
  </tableColumns>
  <tableStyleInfo name="TableStyleLight15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968C157F-E873-4152-9168-DFEF20313B52}" name="Table1656973778185899397" displayName="Table1656973778185899397" ref="A3:B8" totalsRowCount="1">
  <autoFilter ref="A3:B7" xr:uid="{00000000-0009-0000-0100-000001000000}"/>
  <tableColumns count="2">
    <tableColumn id="2" xr3:uid="{29AA9ED9-B82C-48E5-8B9C-5DD80178AEC7}" name="Mid-Month" totalsRowLabel="Total" dataDxfId="93" totalsRowDxfId="92"/>
    <tableColumn id="3" xr3:uid="{4B177451-C4A6-4474-8FDB-EDA1FB647CD3}" name="Amount" totalsRowFunction="sum" dataDxfId="91" totalsRowDxfId="90"/>
  </tableColumns>
  <tableStyleInfo name="TableStyleLight8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3507FFE3-A238-4568-BB7B-0536766E5364}" name="Table3667074788286909498" displayName="Table3667074788286909498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7AA9685D-5386-4505-A802-30F21C0CAC6B}" name="Type" totalsRowLabel="Total" totalsRowDxfId="89"/>
    <tableColumn id="2" xr3:uid="{5038456D-578F-4DED-9CB8-2774C68DE9DB}" name="Description" totalsRowDxfId="88"/>
    <tableColumn id="5" xr3:uid="{D9504E48-606B-4787-B91C-897ED303C9DA}" name="Scheduled" totalsRowDxfId="87"/>
    <tableColumn id="3" xr3:uid="{39F86A83-30C0-4AC4-812D-63AF300012B7}" name="Expense" totalsRowFunction="sum" totalsRowDxfId="86"/>
    <tableColumn id="4" xr3:uid="{634A6151-1484-4517-8306-28771B458C5A}" name="Location" totalsRowFunction="custom" totalsRowDxfId="85">
      <totalsRowFormula>B8-D30</totalsRowFormula>
    </tableColumn>
  </tableColumns>
  <tableStyleInfo name="TableStyleLight15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B6AB68C-0E50-478F-8ED0-7EA38E59DCA1}" name="Table15677175798387919599" displayName="Table15677175798387919599" ref="G3:H8" totalsRowCount="1" headerRowDxfId="84">
  <autoFilter ref="G3:H7" xr:uid="{00000000-0009-0000-0100-000004000000}"/>
  <tableColumns count="2">
    <tableColumn id="2" xr3:uid="{8FB0FB76-C96A-4233-ACD5-584674815FB2}" name="Month-End" totalsRowLabel="Total" dataDxfId="83" totalsRowDxfId="82"/>
    <tableColumn id="3" xr3:uid="{2BD18B6E-355E-439E-BA11-96E1C4FF1974}" name="Amount" totalsRowFunction="sum" dataDxfId="81" totalsRowDxfId="8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AA82EB4-A27E-4FCE-8D27-3CACF4B7D01C}" name="Table364" displayName="Table364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B013FCDE-3B6E-4FC4-8412-09E6E44BB7C9}" name="Type" totalsRowLabel="Total" totalsRowDxfId="250"/>
    <tableColumn id="2" xr3:uid="{479D4A81-1340-4625-A83A-6955FED20C69}" name="Description" totalsRowDxfId="249"/>
    <tableColumn id="5" xr3:uid="{2BC84E0D-132A-4534-ADAD-00E3D23E9262}" name="Scheduled" totalsRowDxfId="248"/>
    <tableColumn id="3" xr3:uid="{505DB474-69A3-486D-9855-14C9A109072C}" name="Expense" totalsRowFunction="sum" totalsRowDxfId="247"/>
    <tableColumn id="4" xr3:uid="{4421DDC0-F340-46E4-A3DF-7EE4C7FB74EA}" name="Location" totalsRowFunction="custom" totalsRowDxfId="246">
      <totalsRowFormula>H8-J30</totalsRowFormula>
    </tableColumn>
  </tableColumns>
  <tableStyleInfo name="TableStyleLight1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2B67FD8-0BD7-4400-9BB4-A57CFC7EFDB4}" name="Table3646872768084889296100" displayName="Table3646872768084889296100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CD688191-51E1-448F-A085-5944218D1288}" name="Type" totalsRowLabel="Total" totalsRowDxfId="79"/>
    <tableColumn id="2" xr3:uid="{0AC7851B-1763-49F7-835D-22A6855748F0}" name="Description" totalsRowDxfId="78"/>
    <tableColumn id="5" xr3:uid="{7593B7B4-A257-4EE1-A656-3CA8008E4FFB}" name="Scheduled" totalsRowDxfId="77"/>
    <tableColumn id="3" xr3:uid="{D504749B-B25A-4963-9D4B-362A2861C8D8}" name="Expense" totalsRowFunction="sum" totalsRowDxfId="76"/>
    <tableColumn id="4" xr3:uid="{0CF60448-0BF4-4CF2-9325-D7838B64EED9}" name="Location" totalsRowFunction="custom" totalsRowDxfId="75">
      <totalsRowFormula>H8-J30</totalsRowFormula>
    </tableColumn>
  </tableColumns>
  <tableStyleInfo name="TableStyleLight15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1CDC79E4-80B5-402B-9510-1E9D5A7D3FD7}" name="Table1656973778185899397101" displayName="Table1656973778185899397101" ref="A3:B8" totalsRowCount="1">
  <autoFilter ref="A3:B7" xr:uid="{00000000-0009-0000-0100-000001000000}"/>
  <tableColumns count="2">
    <tableColumn id="2" xr3:uid="{529A1D32-06AD-4902-BBF0-4C5E38EDD32D}" name="Mid-Month" totalsRowLabel="Total" dataDxfId="74" totalsRowDxfId="73"/>
    <tableColumn id="3" xr3:uid="{5892FD66-A8C7-444E-A775-57AE79483770}" name="Amount" totalsRowFunction="sum" dataDxfId="72" totalsRowDxfId="71"/>
  </tableColumns>
  <tableStyleInfo name="TableStyleLight8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6777600-F274-4037-A25D-5407C7CEE0CC}" name="Table3667074788286909498102" displayName="Table3667074788286909498102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7A955895-39DB-4F46-AD42-B049E1A3033F}" name="Type" totalsRowLabel="Total" totalsRowDxfId="70"/>
    <tableColumn id="2" xr3:uid="{CB1A46AB-8D4E-4B8E-A2EB-FC90F8637CD7}" name="Description" totalsRowDxfId="69"/>
    <tableColumn id="5" xr3:uid="{DE258D4D-EEE2-405B-807E-AB9C409D6D20}" name="Scheduled" totalsRowDxfId="68"/>
    <tableColumn id="3" xr3:uid="{1988D4C9-E676-4623-89C6-CEE2E98CC459}" name="Expense" totalsRowFunction="sum" totalsRowDxfId="67"/>
    <tableColumn id="4" xr3:uid="{BDF25A4B-B4F2-4D87-9952-4C0EADE58F78}" name="Location" totalsRowFunction="custom" totalsRowDxfId="66">
      <totalsRowFormula>B8-D30</totalsRowFormula>
    </tableColumn>
  </tableColumns>
  <tableStyleInfo name="TableStyleLight15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71D5173-C185-4B73-A502-D79CC69F8327}" name="Table15677175798387919599103" displayName="Table15677175798387919599103" ref="G3:H8" totalsRowCount="1" headerRowDxfId="65">
  <autoFilter ref="G3:H7" xr:uid="{00000000-0009-0000-0100-000004000000}"/>
  <tableColumns count="2">
    <tableColumn id="2" xr3:uid="{13FDE41C-9BA3-44D5-9923-7C1C47DF1ACC}" name="Month-End" totalsRowLabel="Total" dataDxfId="64" totalsRowDxfId="63"/>
    <tableColumn id="3" xr3:uid="{604EB341-AEDF-43F7-8C74-CA5A488B55F8}" name="Amount" totalsRowFunction="sum" dataDxfId="62" totalsRowDxfId="61"/>
  </tableColumns>
  <tableStyleInfo name="TableStyleLight8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F10C1224-DB4F-4E7C-9343-93BF565093E4}" name="Table3646872768084889296100104" displayName="Table3646872768084889296100104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D9B1F995-B0F2-4753-A622-B7C263DD2721}" name="Type" totalsRowLabel="Total" totalsRowDxfId="60"/>
    <tableColumn id="2" xr3:uid="{D83FD2A7-8D92-45D0-8B40-AD042F44206D}" name="Description" totalsRowDxfId="59"/>
    <tableColumn id="5" xr3:uid="{1008EAE6-B211-441D-9D98-8BE264002E70}" name="Scheduled" totalsRowDxfId="58"/>
    <tableColumn id="3" xr3:uid="{DD0A95DB-5A79-4AF7-8290-83DB1DF4C94E}" name="Expense" totalsRowFunction="sum" totalsRowDxfId="57"/>
    <tableColumn id="4" xr3:uid="{85337AD2-DC73-41C2-A184-2A2A152334CE}" name="Location" totalsRowFunction="custom" totalsRowDxfId="56">
      <totalsRowFormula>H8-J30</totalsRowFormula>
    </tableColumn>
  </tableColumns>
  <tableStyleInfo name="TableStyleLight15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DC2FFF3E-D1BB-4062-A5AF-9D86B7A0577E}" name="Table1656973778185899397101105" displayName="Table1656973778185899397101105" ref="A3:B8" totalsRowCount="1">
  <autoFilter ref="A3:B7" xr:uid="{00000000-0009-0000-0100-000001000000}"/>
  <tableColumns count="2">
    <tableColumn id="2" xr3:uid="{1C173D6C-A41D-420E-BCD1-620AB3FF5BCB}" name="Mid-Month" totalsRowLabel="Total" dataDxfId="55" totalsRowDxfId="54"/>
    <tableColumn id="3" xr3:uid="{3B5DF537-C80C-4ECE-8F0F-18FC601B1F3C}" name="Amount" totalsRowFunction="sum" dataDxfId="53" totalsRowDxfId="52"/>
  </tableColumns>
  <tableStyleInfo name="TableStyleLight8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0F588F4-715E-4C2A-8ADC-04B52993B7B9}" name="Table3667074788286909498102106" displayName="Table3667074788286909498102106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F673CEE6-3C7A-4FBA-8FD3-56C0A3E4C9EF}" name="Type" totalsRowLabel="Total" totalsRowDxfId="51"/>
    <tableColumn id="2" xr3:uid="{5E3D4A6C-6C15-4722-8EA0-A4A1A339443C}" name="Description" totalsRowDxfId="50"/>
    <tableColumn id="5" xr3:uid="{11880928-1A9C-40E3-92E6-7EBF741E3049}" name="Scheduled" totalsRowDxfId="49"/>
    <tableColumn id="3" xr3:uid="{E821D61E-DD87-493F-AE37-166AD2D9062B}" name="Expense" totalsRowFunction="sum" totalsRowDxfId="48"/>
    <tableColumn id="4" xr3:uid="{7A1FEE90-26A0-4937-A27A-FA06A4984D4C}" name="Location" totalsRowFunction="custom" totalsRowDxfId="47">
      <totalsRowFormula>B8-D30</totalsRowFormula>
    </tableColumn>
  </tableColumns>
  <tableStyleInfo name="TableStyleLight15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FD3079CB-D441-4BF1-9C2B-84E1B8857D59}" name="Table15677175798387919599103107" displayName="Table15677175798387919599103107" ref="G3:H8" totalsRowCount="1" headerRowDxfId="46">
  <autoFilter ref="G3:H7" xr:uid="{00000000-0009-0000-0100-000004000000}"/>
  <tableColumns count="2">
    <tableColumn id="2" xr3:uid="{6E277D2E-6CCC-4A67-B613-718F42D75413}" name="Month-End" totalsRowLabel="Total" dataDxfId="45" totalsRowDxfId="44"/>
    <tableColumn id="3" xr3:uid="{168FC0B9-357D-4280-B104-C320C659D811}" name="Amount" totalsRowFunction="sum" dataDxfId="43" totalsRowDxfId="42"/>
  </tableColumns>
  <tableStyleInfo name="TableStyleLight8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A88C13AA-C21A-4DFA-813C-76619BE6FC7B}" name="Table3646872768084889296100104108" displayName="Table3646872768084889296100104108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28C9AE78-0675-42A8-A528-5524F9453124}" name="Type" totalsRowLabel="Total" totalsRowDxfId="41"/>
    <tableColumn id="2" xr3:uid="{7A2BF1AD-47B6-4D1C-9B6E-358B2DFB1635}" name="Description" totalsRowDxfId="40"/>
    <tableColumn id="5" xr3:uid="{1E7BC104-AF61-454E-BA5A-ABA1C53CAD7E}" name="Scheduled" totalsRowDxfId="39"/>
    <tableColumn id="3" xr3:uid="{52793A37-7C57-4CBE-BB83-4DF78A93BCC0}" name="Expense" totalsRowFunction="sum" totalsRowDxfId="38"/>
    <tableColumn id="4" xr3:uid="{F741AFA3-F713-4957-A700-50F7A60633B9}" name="Location" totalsRowFunction="custom" totalsRowDxfId="37">
      <totalsRowFormula>H8-J30</totalsRowFormula>
    </tableColumn>
  </tableColumns>
  <tableStyleInfo name="TableStyleLight15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4A85B41-1AF8-4AFD-A439-C308229D0297}" name="Table171721252933374145495357" displayName="Table171721252933374145495357" ref="A3:B8" totalsRowCount="1">
  <autoFilter ref="A3:B7" xr:uid="{00000000-0009-0000-0100-00002C000000}"/>
  <tableColumns count="2">
    <tableColumn id="2" xr3:uid="{5D526C4C-F5A8-45C1-9425-EBA5368F47BA}" name="Mid-Month" totalsRowLabel="Total" dataDxfId="36" totalsRowDxfId="35"/>
    <tableColumn id="3" xr3:uid="{88C64774-6A00-40CD-84E0-8815380655B8}" name="Amount" totalsRowFunction="sum" dataDxfId="34" totalsRowDxfId="3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65323BA-3B8F-4740-A45C-AC4C00AF92D1}" name="Table165" displayName="Table165" ref="A3:B8" totalsRowCount="1">
  <autoFilter ref="A3:B7" xr:uid="{00000000-0009-0000-0100-000001000000}"/>
  <tableColumns count="2">
    <tableColumn id="2" xr3:uid="{CCC02349-652C-4CDF-BB69-E54C7C689AC2}" name="Mid-Month" totalsRowLabel="Total" dataDxfId="245" totalsRowDxfId="244"/>
    <tableColumn id="3" xr3:uid="{CF3826FF-13C9-41E1-ACB5-D0CBA5040ECC}" name="Amount" totalsRowFunction="sum" dataDxfId="243" totalsRowDxfId="242"/>
  </tableColumns>
  <tableStyleInfo name="TableStyleLight8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146D1D3-7D8B-4A3A-B118-49B41EBBA1C1}" name="Table381822263034384246505458" displayName="Table381822263034384246505458" ref="A11:E34" totalsRowCount="1" dataDxfId="32">
  <autoFilter ref="A11:E33" xr:uid="{00000000-0009-0000-0100-00002D000000}"/>
  <sortState xmlns:xlrd2="http://schemas.microsoft.com/office/spreadsheetml/2017/richdata2" ref="A12:E33">
    <sortCondition ref="A11:A33"/>
  </sortState>
  <tableColumns count="5">
    <tableColumn id="1" xr3:uid="{BCF61BF5-5AEC-4B07-92EE-938D023D7563}" name="Type" totalsRowLabel="Total" dataDxfId="31" totalsRowDxfId="30"/>
    <tableColumn id="2" xr3:uid="{01CE59D3-D2BF-4F20-B647-803996CED38D}" name="Description" dataDxfId="29" totalsRowDxfId="28"/>
    <tableColumn id="5" xr3:uid="{E927C73F-B86B-485B-ACE4-687620636314}" name="Budget" totalsRowFunction="sum" dataDxfId="27" totalsRowDxfId="26"/>
    <tableColumn id="3" xr3:uid="{9D708D1F-B889-477B-B8FA-F8E6B2ACB9E0}" name="Spent" totalsRowFunction="sum" dataDxfId="25" totalsRowDxfId="24"/>
    <tableColumn id="4" xr3:uid="{6A6E5C6C-35D5-4CF7-8F8D-2B1D28350BCF}" name="Remaining " totalsRowFunction="sum" dataDxfId="23" totalsRowDxfId="22">
      <calculatedColumnFormula>C12-D12</calculatedColumnFormula>
    </tableColumn>
  </tableColumns>
  <tableStyleInfo name="TableStyleLight15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208809E-8D66-469B-BD48-2FE40EB37434}" name="Table58" displayName="Table58" ref="A36:D43" totalsRowCount="1">
  <autoFilter ref="A36:D42" xr:uid="{8371BD55-6742-458B-A19C-0CD3683EB286}"/>
  <tableColumns count="4">
    <tableColumn id="1" xr3:uid="{1E9E9B56-F6E2-4C03-954E-10CF2DD9504D}" name="Christmas Trip " totalsRowLabel="Total" dataDxfId="21"/>
    <tableColumn id="2" xr3:uid="{9DAFF6A8-0C79-4616-9869-56CF5911F4D0}" name="Budget" totalsRowFunction="sum" dataDxfId="20" totalsRowDxfId="19"/>
    <tableColumn id="3" xr3:uid="{3CB3FBEE-CC41-42F6-954C-93D9F4BF404A}" name="Spent" totalsRowFunction="sum" dataDxfId="18" totalsRowDxfId="17"/>
    <tableColumn id="4" xr3:uid="{908F5256-CC7B-47D4-BBF5-219E71E57C8D}" name="Remaining" totalsRowFunction="sum" dataDxfId="16" totalsRowDxfId="15">
      <calculatedColumnFormula>B37-C37</calculatedColumnFormula>
    </tableColumn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E000000}" name="Table2" displayName="Table2" ref="A3:E8" totalsRowShown="0">
  <autoFilter ref="A3:E8" xr:uid="{00000000-0009-0000-0100-000002000000}"/>
  <sortState xmlns:xlrd2="http://schemas.microsoft.com/office/spreadsheetml/2017/richdata2" ref="A4:E6">
    <sortCondition ref="E3:E8"/>
  </sortState>
  <tableColumns count="5">
    <tableColumn id="1" xr3:uid="{00000000-0010-0000-2E00-000001000000}" name="Account"/>
    <tableColumn id="2" xr3:uid="{00000000-0010-0000-2E00-000002000000}" name="Location"/>
    <tableColumn id="3" xr3:uid="{00000000-0010-0000-2E00-000003000000}" name="Year-End Goal" dataDxfId="14"/>
    <tableColumn id="4" xr3:uid="{00000000-0010-0000-2E00-000004000000}" name="Total YTD" dataDxfId="13"/>
    <tableColumn id="5" xr3:uid="{00000000-0010-0000-2E00-000005000000}" name="Difference" dataDxfId="12">
      <calculatedColumnFormula>C4-D4</calculatedColumnFormula>
    </tableColumn>
  </tableColumns>
  <tableStyleInfo name="TableStyleMedium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10" displayName="Table10" ref="A3:B6" totalsRowShown="0">
  <autoFilter ref="A3:B6" xr:uid="{00000000-0009-0000-0100-00000A000000}"/>
  <tableColumns count="2">
    <tableColumn id="1" xr3:uid="{00000000-0010-0000-0000-000001000000}" name="Emergency Fund"/>
    <tableColumn id="2" xr3:uid="{00000000-0010-0000-0000-000002000000}" name="Savings" dataDxfId="11"/>
  </tableColumns>
  <tableStyleInfo name="TableStyleMedium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11" displayName="Table11" ref="A7:B10" totalsRowCount="1" headerRowDxfId="10">
  <autoFilter ref="A7:B9" xr:uid="{00000000-0009-0000-0100-00000B000000}"/>
  <tableColumns count="2">
    <tableColumn id="1" xr3:uid="{00000000-0010-0000-0100-000001000000}" name="Item Description" totalsRowLabel="Total"/>
    <tableColumn id="2" xr3:uid="{00000000-0010-0000-0100-000002000000}" name="Assigned Amount" dataDxfId="9" totalsRowDxfId="8"/>
  </tableColumns>
  <tableStyleInfo name="TableStyleMedium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1013" displayName="Table1013" ref="A14:B17" totalsRowShown="0">
  <autoFilter ref="A14:B17" xr:uid="{00000000-0009-0000-0100-00000C000000}"/>
  <tableColumns count="2">
    <tableColumn id="1" xr3:uid="{00000000-0010-0000-0200-000001000000}" name="Account 1"/>
    <tableColumn id="2" xr3:uid="{00000000-0010-0000-0200-000002000000}" name="Checking" dataDxfId="7"/>
  </tableColumns>
  <tableStyleInfo name="TableStyleMedium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114" displayName="Table1114" ref="A18:B22" totalsRowCount="1" headerRowDxfId="6">
  <autoFilter ref="A18:B21" xr:uid="{00000000-0009-0000-0100-00000D000000}"/>
  <tableColumns count="2">
    <tableColumn id="1" xr3:uid="{00000000-0010-0000-0300-000001000000}" name="Item Description" totalsRowLabel="Total"/>
    <tableColumn id="2" xr3:uid="{00000000-0010-0000-0300-000002000000}" name="Assigned Amount" totalsRowFunction="sum" dataDxfId="5" totalsRowDxfId="4"/>
  </tableColumns>
  <tableStyleInfo name="TableStyleMedium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101315" displayName="Table101315" ref="A24:B27" totalsRowShown="0">
  <autoFilter ref="A24:B27" xr:uid="{00000000-0009-0000-0100-00000E000000}"/>
  <tableColumns count="2">
    <tableColumn id="1" xr3:uid="{00000000-0010-0000-0400-000001000000}" name="Account 2"/>
    <tableColumn id="2" xr3:uid="{00000000-0010-0000-0400-000002000000}" name="Savings" dataDxfId="3"/>
  </tableColumns>
  <tableStyleInfo name="TableStyleMedium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111416" displayName="Table111416" ref="A28:B35" totalsRowCount="1" headerRowDxfId="2">
  <autoFilter ref="A28:B34" xr:uid="{00000000-0009-0000-0100-00000F000000}"/>
  <tableColumns count="2">
    <tableColumn id="1" xr3:uid="{00000000-0010-0000-0500-000001000000}" name="Item Description" totalsRowLabel="Total"/>
    <tableColumn id="2" xr3:uid="{00000000-0010-0000-0500-000002000000}" name="Assigned Amount" totalsRowFunction="sum" dataDxfId="1" totalsRowDxfId="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24B7B7C1-A4FA-4045-A1B2-5AD4287C7514}" name="Table366" displayName="Table366" ref="A11:E30" totalsRowCount="1">
  <autoFilter ref="A11:E29" xr:uid="{00000000-0009-0000-0100-000003000000}"/>
  <sortState xmlns:xlrd2="http://schemas.microsoft.com/office/spreadsheetml/2017/richdata2" ref="A12:E29">
    <sortCondition ref="A11:A29"/>
  </sortState>
  <tableColumns count="5">
    <tableColumn id="1" xr3:uid="{71F3159C-E45D-4FED-87C8-3EED90B3A96E}" name="Type" totalsRowLabel="Total" totalsRowDxfId="241"/>
    <tableColumn id="2" xr3:uid="{08120D79-3AEE-4FAE-B266-BE8326B15F37}" name="Description" totalsRowDxfId="240"/>
    <tableColumn id="5" xr3:uid="{3903B218-979B-439C-8644-A746FC9154CC}" name="Scheduled" totalsRowDxfId="239"/>
    <tableColumn id="3" xr3:uid="{3B9C3369-CB88-4B17-B167-2546298E6780}" name="Expense" totalsRowFunction="sum" totalsRowDxfId="238"/>
    <tableColumn id="4" xr3:uid="{6222D42F-D1DC-40EC-852B-C1030A227BB9}" name="Location" totalsRowFunction="custom" totalsRowDxfId="237">
      <totalsRowFormula>B8-D30</totalsRow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757C77E-C100-41DA-89E6-AFBD2D5AF40B}" name="Table1567" displayName="Table1567" ref="G3:H8" totalsRowCount="1" headerRowDxfId="236">
  <autoFilter ref="G3:H7" xr:uid="{00000000-0009-0000-0100-000004000000}"/>
  <tableColumns count="2">
    <tableColumn id="2" xr3:uid="{5395C435-ED13-46BB-A9E7-83637675E147}" name="Month-End" totalsRowLabel="Total" dataDxfId="235" totalsRowDxfId="234"/>
    <tableColumn id="3" xr3:uid="{E421194B-EFB2-4840-8ECC-8786E5842A8F}" name="Amount" totalsRowFunction="sum" dataDxfId="233" totalsRowDxfId="232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779E42B-286E-4B81-A0E3-7821D11E1682}" name="Table36468" displayName="Table36468" ref="G11:K30" totalsRowCount="1">
  <autoFilter ref="G11:K29" xr:uid="{72F9C785-DF99-4225-B5FE-F368D0CE0ADB}"/>
  <sortState xmlns:xlrd2="http://schemas.microsoft.com/office/spreadsheetml/2017/richdata2" ref="G12:K29">
    <sortCondition ref="G11:G29"/>
  </sortState>
  <tableColumns count="5">
    <tableColumn id="1" xr3:uid="{5582248B-F815-4C93-9815-AD8627B34DB6}" name="Type" totalsRowLabel="Total" totalsRowDxfId="231"/>
    <tableColumn id="2" xr3:uid="{1D636B2D-C2EE-4FD6-BE61-9D951A8E6050}" name="Description" totalsRowDxfId="230"/>
    <tableColumn id="5" xr3:uid="{08EC8619-4D00-45C9-823C-C35FF9AECCEE}" name="Scheduled" totalsRowDxfId="229"/>
    <tableColumn id="3" xr3:uid="{DB624A0A-DD69-41B0-8446-B1CE050D8A44}" name="Expense" totalsRowFunction="sum" totalsRowDxfId="228"/>
    <tableColumn id="4" xr3:uid="{A39ECA6F-6059-48BB-92D0-E83C301A3972}" name="Location" totalsRowFunction="custom" totalsRowDxfId="227">
      <totalsRowFormula>H8-J30</totalsRow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C90B966-3E52-45A2-B5C6-6DBF7DC68F23}" name="Table16569" displayName="Table16569" ref="A3:B8" totalsRowCount="1">
  <autoFilter ref="A3:B7" xr:uid="{00000000-0009-0000-0100-000001000000}"/>
  <tableColumns count="2">
    <tableColumn id="2" xr3:uid="{B5F5A1A9-7BBD-46E4-A9DA-74BE3173D4BB}" name="Mid-Month" totalsRowLabel="Total" dataDxfId="226" totalsRowDxfId="225"/>
    <tableColumn id="3" xr3:uid="{A47F65ED-7BA0-41B1-A9C5-2DB8C9EF6423}" name="Amount" totalsRowFunction="sum" dataDxfId="224" totalsRowDxfId="22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5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7" Type="http://schemas.openxmlformats.org/officeDocument/2006/relationships/table" Target="../tables/table58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57.xml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workbookViewId="0">
      <selection activeCell="C32" sqref="C32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A2" t="s">
        <v>10</v>
      </c>
      <c r="G2" t="s">
        <v>10</v>
      </c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SUBTOTAL(109,Table1[Amount])</f>
        <v>0</v>
      </c>
      <c r="G8" s="2" t="s">
        <v>9</v>
      </c>
      <c r="H8" s="3">
        <f>SUBTOTAL(109,Table15[Amount])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ACE8-5D34-4BEE-92EC-0959933BAFBE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SUBTOTAL(109,Table1656973778185899397[Amount])</f>
        <v>0</v>
      </c>
      <c r="G8" s="2" t="s">
        <v>9</v>
      </c>
      <c r="H8" s="3">
        <f>SUBTOTAL(109,Table15677175798387919599[Amount])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SUBTOTAL(109,Table3667074788286909498[Expense])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SUBTOTAL(109,Table3646872768084889296100[Expense])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0940-081C-4CFA-AD50-8F4F8F17D19A}">
  <sheetPr>
    <pageSetUpPr fitToPage="1"/>
  </sheetPr>
  <dimension ref="A1:L30"/>
  <sheetViews>
    <sheetView workbookViewId="0">
      <selection activeCell="A12" sqref="A12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SUBTOTAL(109,Table1656973778185899397101[Amount])</f>
        <v>0</v>
      </c>
      <c r="G8" s="2" t="s">
        <v>9</v>
      </c>
      <c r="H8" s="3">
        <f>SUBTOTAL(109,Table15677175798387919599103[Amount])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SUBTOTAL(109,Table3667074788286909498102[Expense])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SUBTOTAL(109,Table3646872768084889296100104[Expense])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BB9A-17EA-42E2-B6B0-EF723E2D40B9}">
  <sheetPr>
    <pageSetUpPr fitToPage="1"/>
  </sheetPr>
  <dimension ref="A1:L30"/>
  <sheetViews>
    <sheetView workbookViewId="0">
      <selection activeCell="I38" sqref="I3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SUBTOTAL(109,Table1656973778185899397101105[Amount])</f>
        <v>0</v>
      </c>
      <c r="G8" s="2" t="s">
        <v>9</v>
      </c>
      <c r="H8" s="3">
        <f>SUBTOTAL(109,Table15677175798387919599103107[Amount])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SUBTOTAL(109,Table3667074788286909498102106[Expense])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SUBTOTAL(109,Table3646872768084889296100104108[Expense])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9499-0B6F-4AF5-BC05-201B360D5B88}">
  <sheetPr>
    <pageSetUpPr fitToPage="1"/>
  </sheetPr>
  <dimension ref="A1:P43"/>
  <sheetViews>
    <sheetView topLeftCell="A4" workbookViewId="0">
      <selection activeCell="B16" sqref="B16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7" width="20.7109375" customWidth="1"/>
    <col min="8" max="8" width="12.42578125" customWidth="1"/>
    <col min="9" max="11" width="20.7109375" customWidth="1"/>
    <col min="12" max="12" width="14.140625" customWidth="1"/>
    <col min="13" max="13" width="13.42578125" customWidth="1"/>
    <col min="14" max="14" width="9.85546875" customWidth="1"/>
  </cols>
  <sheetData>
    <row r="1" spans="1:14" ht="18.75" x14ac:dyDescent="0.3">
      <c r="A1" s="21" t="s">
        <v>64</v>
      </c>
      <c r="B1" s="22"/>
      <c r="C1" s="22"/>
      <c r="D1" s="22"/>
      <c r="E1" s="22"/>
      <c r="F1" s="1"/>
    </row>
    <row r="2" spans="1:14" x14ac:dyDescent="0.25">
      <c r="A2" s="8" t="s">
        <v>58</v>
      </c>
      <c r="H2" s="3"/>
      <c r="I2" s="3"/>
      <c r="J2" s="3"/>
    </row>
    <row r="3" spans="1:14" x14ac:dyDescent="0.25">
      <c r="A3" s="2" t="s">
        <v>3</v>
      </c>
      <c r="B3" s="3" t="s">
        <v>8</v>
      </c>
      <c r="G3" s="2"/>
      <c r="H3" s="3"/>
      <c r="I3" s="3"/>
      <c r="J3" s="3"/>
    </row>
    <row r="4" spans="1:14" x14ac:dyDescent="0.25">
      <c r="A4" s="2" t="s">
        <v>76</v>
      </c>
      <c r="B4" s="3">
        <v>0</v>
      </c>
      <c r="G4" s="2"/>
      <c r="H4" s="3"/>
      <c r="I4" s="3"/>
      <c r="J4" s="3"/>
    </row>
    <row r="5" spans="1:14" x14ac:dyDescent="0.25">
      <c r="A5" s="2" t="s">
        <v>77</v>
      </c>
      <c r="G5" s="2"/>
      <c r="H5" s="3"/>
      <c r="I5" s="3"/>
      <c r="J5" s="3"/>
    </row>
    <row r="6" spans="1:14" x14ac:dyDescent="0.25">
      <c r="A6" s="2"/>
      <c r="G6" s="2"/>
      <c r="H6" s="3"/>
      <c r="I6" s="3"/>
      <c r="J6" s="3"/>
    </row>
    <row r="7" spans="1:14" x14ac:dyDescent="0.25">
      <c r="A7" s="2"/>
      <c r="G7" s="2"/>
      <c r="H7" s="3"/>
      <c r="I7" s="3"/>
      <c r="J7" s="3"/>
    </row>
    <row r="8" spans="1:14" x14ac:dyDescent="0.25">
      <c r="A8" s="2" t="s">
        <v>9</v>
      </c>
      <c r="B8" s="3">
        <f>SUBTOTAL(109,Table171721252933374145495357[Amount])</f>
        <v>0</v>
      </c>
      <c r="G8" s="2"/>
      <c r="H8" s="3"/>
      <c r="I8" s="3"/>
      <c r="J8" s="3"/>
    </row>
    <row r="9" spans="1:14" x14ac:dyDescent="0.25">
      <c r="H9" s="3"/>
      <c r="I9" s="3"/>
      <c r="J9" s="3"/>
    </row>
    <row r="10" spans="1:14" x14ac:dyDescent="0.25">
      <c r="H10" s="3"/>
      <c r="I10" s="3"/>
      <c r="J10" s="3"/>
    </row>
    <row r="11" spans="1:14" x14ac:dyDescent="0.25">
      <c r="A11" t="s">
        <v>0</v>
      </c>
      <c r="B11" s="3" t="s">
        <v>11</v>
      </c>
      <c r="C11" s="3" t="s">
        <v>60</v>
      </c>
      <c r="D11" s="3" t="s">
        <v>59</v>
      </c>
      <c r="E11" t="s">
        <v>61</v>
      </c>
      <c r="H11" s="3"/>
      <c r="I11" s="3"/>
      <c r="J11" s="3"/>
    </row>
    <row r="12" spans="1:14" x14ac:dyDescent="0.25">
      <c r="A12" s="12" t="s">
        <v>52</v>
      </c>
      <c r="B12" s="13" t="s">
        <v>53</v>
      </c>
      <c r="C12" s="13"/>
      <c r="D12" s="13"/>
      <c r="E12" s="13">
        <f t="shared" ref="E12:E33" si="0">C12-D12</f>
        <v>0</v>
      </c>
      <c r="H12" s="3"/>
      <c r="I12" s="3"/>
      <c r="J12" s="3"/>
    </row>
    <row r="13" spans="1:14" x14ac:dyDescent="0.25">
      <c r="A13" s="12" t="s">
        <v>52</v>
      </c>
      <c r="B13" s="13" t="s">
        <v>87</v>
      </c>
      <c r="C13" s="13"/>
      <c r="D13" s="13"/>
      <c r="E13" s="13">
        <f t="shared" si="0"/>
        <v>0</v>
      </c>
      <c r="H13" s="3"/>
      <c r="I13" s="3"/>
      <c r="J13" s="3"/>
    </row>
    <row r="14" spans="1:14" x14ac:dyDescent="0.25">
      <c r="A14" s="12" t="s">
        <v>52</v>
      </c>
      <c r="B14" s="13" t="s">
        <v>51</v>
      </c>
      <c r="C14" s="13"/>
      <c r="D14" s="13"/>
      <c r="E14" s="13">
        <f t="shared" si="0"/>
        <v>0</v>
      </c>
      <c r="H14" s="3"/>
      <c r="I14" s="3"/>
      <c r="J14" s="3"/>
    </row>
    <row r="15" spans="1:14" x14ac:dyDescent="0.25">
      <c r="A15" s="12" t="s">
        <v>89</v>
      </c>
      <c r="B15" s="13" t="s">
        <v>90</v>
      </c>
      <c r="C15" s="13"/>
      <c r="D15" s="13"/>
      <c r="E15" s="13">
        <f t="shared" si="0"/>
        <v>0</v>
      </c>
      <c r="H15" s="9"/>
      <c r="I15" s="3"/>
      <c r="J15" s="3"/>
    </row>
    <row r="16" spans="1:14" x14ac:dyDescent="0.25">
      <c r="A16" s="12" t="s">
        <v>88</v>
      </c>
      <c r="B16" s="13" t="s">
        <v>22</v>
      </c>
      <c r="C16" s="13"/>
      <c r="D16" s="13"/>
      <c r="E16" s="13">
        <f t="shared" si="0"/>
        <v>0</v>
      </c>
      <c r="H16" s="9"/>
      <c r="I16" s="3"/>
      <c r="J16" s="3"/>
      <c r="K16" s="3"/>
      <c r="L16" s="3"/>
      <c r="M16" s="3"/>
      <c r="N16" s="3"/>
    </row>
    <row r="17" spans="1:16" x14ac:dyDescent="0.25">
      <c r="A17" s="12" t="s">
        <v>50</v>
      </c>
      <c r="B17" s="13"/>
      <c r="C17" s="13"/>
      <c r="D17" s="13"/>
      <c r="E17" s="13">
        <f t="shared" si="0"/>
        <v>0</v>
      </c>
      <c r="H17" s="9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12" t="s">
        <v>50</v>
      </c>
      <c r="B18" s="13"/>
      <c r="C18" s="13"/>
      <c r="D18" s="13"/>
      <c r="E18" s="13">
        <f t="shared" si="0"/>
        <v>0</v>
      </c>
      <c r="H18" s="9"/>
      <c r="I18" s="3"/>
      <c r="J18" s="3"/>
    </row>
    <row r="19" spans="1:16" x14ac:dyDescent="0.25">
      <c r="A19" s="12" t="s">
        <v>50</v>
      </c>
      <c r="B19" s="13"/>
      <c r="C19" s="13"/>
      <c r="D19" s="13"/>
      <c r="E19" s="13">
        <f t="shared" si="0"/>
        <v>0</v>
      </c>
      <c r="H19" s="9"/>
      <c r="I19" s="3"/>
      <c r="J19" s="3"/>
    </row>
    <row r="20" spans="1:16" x14ac:dyDescent="0.25">
      <c r="A20" s="12" t="s">
        <v>50</v>
      </c>
      <c r="B20" s="13"/>
      <c r="C20" s="13"/>
      <c r="D20" s="13"/>
      <c r="E20" s="13">
        <f t="shared" si="0"/>
        <v>0</v>
      </c>
      <c r="H20" s="9"/>
      <c r="I20" s="3"/>
      <c r="J20" s="3"/>
    </row>
    <row r="21" spans="1:16" x14ac:dyDescent="0.25">
      <c r="A21" s="12" t="s">
        <v>50</v>
      </c>
      <c r="B21" s="13"/>
      <c r="C21" s="13"/>
      <c r="D21" s="13"/>
      <c r="E21" s="13">
        <f t="shared" si="0"/>
        <v>0</v>
      </c>
      <c r="H21" s="9"/>
      <c r="I21" s="3"/>
      <c r="J21" s="3"/>
    </row>
    <row r="22" spans="1:16" x14ac:dyDescent="0.25">
      <c r="A22" s="12" t="s">
        <v>50</v>
      </c>
      <c r="B22" s="13"/>
      <c r="C22" s="13"/>
      <c r="D22" s="13"/>
      <c r="E22" s="13">
        <f t="shared" si="0"/>
        <v>0</v>
      </c>
      <c r="H22" s="9"/>
      <c r="I22" s="3"/>
      <c r="J22" s="3"/>
    </row>
    <row r="23" spans="1:16" x14ac:dyDescent="0.25">
      <c r="A23" s="12" t="s">
        <v>50</v>
      </c>
      <c r="B23" s="13"/>
      <c r="C23" s="13"/>
      <c r="D23" s="13"/>
      <c r="E23" s="13">
        <f t="shared" si="0"/>
        <v>0</v>
      </c>
      <c r="H23" s="9"/>
      <c r="I23" s="3"/>
      <c r="J23" s="3"/>
    </row>
    <row r="24" spans="1:16" x14ac:dyDescent="0.25">
      <c r="A24" s="12" t="s">
        <v>50</v>
      </c>
      <c r="B24" s="13"/>
      <c r="C24" s="13"/>
      <c r="D24" s="13"/>
      <c r="E24" s="13">
        <f t="shared" si="0"/>
        <v>0</v>
      </c>
      <c r="H24" s="9"/>
      <c r="I24" s="3"/>
      <c r="J24" s="3"/>
    </row>
    <row r="25" spans="1:16" x14ac:dyDescent="0.25">
      <c r="A25" s="12" t="s">
        <v>50</v>
      </c>
      <c r="B25" s="13"/>
      <c r="C25" s="13"/>
      <c r="D25" s="13"/>
      <c r="E25" s="13">
        <f t="shared" si="0"/>
        <v>0</v>
      </c>
      <c r="H25" s="9"/>
      <c r="I25" s="3"/>
      <c r="J25" s="3"/>
    </row>
    <row r="26" spans="1:16" x14ac:dyDescent="0.25">
      <c r="A26" s="12" t="s">
        <v>50</v>
      </c>
      <c r="B26" s="13"/>
      <c r="C26" s="13"/>
      <c r="D26" s="13"/>
      <c r="E26" s="13">
        <f t="shared" si="0"/>
        <v>0</v>
      </c>
      <c r="H26" s="9"/>
      <c r="I26" s="3"/>
      <c r="J26" s="3"/>
    </row>
    <row r="27" spans="1:16" x14ac:dyDescent="0.25">
      <c r="A27" s="12" t="s">
        <v>50</v>
      </c>
      <c r="B27" s="13"/>
      <c r="C27" s="13"/>
      <c r="D27" s="13"/>
      <c r="E27" s="13">
        <f t="shared" si="0"/>
        <v>0</v>
      </c>
      <c r="H27" s="9"/>
      <c r="I27" s="3"/>
    </row>
    <row r="28" spans="1:16" x14ac:dyDescent="0.25">
      <c r="A28" s="12" t="s">
        <v>50</v>
      </c>
      <c r="B28" s="13"/>
      <c r="C28" s="13"/>
      <c r="D28" s="13"/>
      <c r="E28" s="13">
        <f t="shared" si="0"/>
        <v>0</v>
      </c>
      <c r="H28" s="9"/>
      <c r="I28" s="3"/>
      <c r="J28" s="3"/>
    </row>
    <row r="29" spans="1:16" x14ac:dyDescent="0.25">
      <c r="A29" s="12" t="s">
        <v>50</v>
      </c>
      <c r="B29" s="13"/>
      <c r="C29" s="13"/>
      <c r="D29" s="13"/>
      <c r="E29" s="13">
        <f t="shared" si="0"/>
        <v>0</v>
      </c>
      <c r="H29" s="9"/>
      <c r="I29" s="3"/>
      <c r="J29" s="3"/>
    </row>
    <row r="30" spans="1:16" x14ac:dyDescent="0.25">
      <c r="A30" s="12" t="s">
        <v>50</v>
      </c>
      <c r="B30" s="13"/>
      <c r="C30" s="13"/>
      <c r="D30" s="13"/>
      <c r="E30" s="13">
        <f t="shared" si="0"/>
        <v>0</v>
      </c>
      <c r="H30" s="9"/>
    </row>
    <row r="31" spans="1:16" x14ac:dyDescent="0.25">
      <c r="A31" s="12" t="s">
        <v>50</v>
      </c>
      <c r="B31" s="13"/>
      <c r="C31" s="13"/>
      <c r="D31" s="13"/>
      <c r="E31" s="13">
        <f t="shared" si="0"/>
        <v>0</v>
      </c>
      <c r="H31" s="9"/>
    </row>
    <row r="32" spans="1:16" x14ac:dyDescent="0.25">
      <c r="A32" s="12" t="s">
        <v>57</v>
      </c>
      <c r="B32" s="13"/>
      <c r="C32" s="13"/>
      <c r="D32" s="13"/>
      <c r="E32" s="13">
        <f t="shared" si="0"/>
        <v>0</v>
      </c>
    </row>
    <row r="33" spans="1:5" x14ac:dyDescent="0.25">
      <c r="A33" s="12"/>
      <c r="B33" s="13"/>
      <c r="C33" s="13"/>
      <c r="D33" s="13"/>
      <c r="E33" s="13">
        <f t="shared" si="0"/>
        <v>0</v>
      </c>
    </row>
    <row r="34" spans="1:5" x14ac:dyDescent="0.25">
      <c r="A34" s="4" t="s">
        <v>9</v>
      </c>
      <c r="B34" s="4"/>
      <c r="C34" s="5">
        <f>SUBTOTAL(109,Table381822263034384246505458[Budget])</f>
        <v>0</v>
      </c>
      <c r="D34" s="5">
        <f>SUBTOTAL(109,Table381822263034384246505458[Spent])</f>
        <v>0</v>
      </c>
      <c r="E34" s="5">
        <f>SUBTOTAL(109,Table381822263034384246505458[[Remaining ]])</f>
        <v>0</v>
      </c>
    </row>
    <row r="36" spans="1:5" x14ac:dyDescent="0.25">
      <c r="A36" s="9" t="s">
        <v>91</v>
      </c>
      <c r="B36" s="3" t="s">
        <v>60</v>
      </c>
      <c r="C36" s="3" t="s">
        <v>59</v>
      </c>
      <c r="D36" s="3" t="s">
        <v>62</v>
      </c>
    </row>
    <row r="37" spans="1:5" x14ac:dyDescent="0.25">
      <c r="A37" s="3" t="s">
        <v>54</v>
      </c>
      <c r="D37" s="3">
        <f t="shared" ref="D37:D42" si="1">B37-C37</f>
        <v>0</v>
      </c>
    </row>
    <row r="38" spans="1:5" x14ac:dyDescent="0.25">
      <c r="A38" s="3" t="s">
        <v>55</v>
      </c>
      <c r="D38" s="3">
        <f t="shared" si="1"/>
        <v>0</v>
      </c>
    </row>
    <row r="39" spans="1:5" x14ac:dyDescent="0.25">
      <c r="A39" s="3" t="s">
        <v>56</v>
      </c>
      <c r="D39" s="3">
        <f t="shared" si="1"/>
        <v>0</v>
      </c>
    </row>
    <row r="40" spans="1:5" x14ac:dyDescent="0.25">
      <c r="A40" s="3" t="s">
        <v>20</v>
      </c>
      <c r="D40" s="3">
        <f t="shared" si="1"/>
        <v>0</v>
      </c>
    </row>
    <row r="41" spans="1:5" x14ac:dyDescent="0.25">
      <c r="A41" s="3" t="s">
        <v>57</v>
      </c>
      <c r="D41" s="3">
        <f t="shared" si="1"/>
        <v>0</v>
      </c>
    </row>
    <row r="42" spans="1:5" x14ac:dyDescent="0.25">
      <c r="A42" s="3" t="s">
        <v>57</v>
      </c>
      <c r="D42" s="3">
        <f t="shared" si="1"/>
        <v>0</v>
      </c>
    </row>
    <row r="43" spans="1:5" x14ac:dyDescent="0.25">
      <c r="A43" t="s">
        <v>9</v>
      </c>
      <c r="B43" s="3">
        <f>SUBTOTAL(109,Table58[Budget])</f>
        <v>0</v>
      </c>
      <c r="C43" s="3">
        <f>SUBTOTAL(109,Table58[Spent])</f>
        <v>0</v>
      </c>
      <c r="D43" s="3">
        <f>SUBTOTAL(109,Table58[Remaining])</f>
        <v>0</v>
      </c>
    </row>
  </sheetData>
  <mergeCells count="1">
    <mergeCell ref="A1:E1"/>
  </mergeCells>
  <pageMargins left="0.7" right="0.7" top="0.75" bottom="0.75" header="0.3" footer="0.3"/>
  <pageSetup scale="35" orientation="portrait" horizontalDpi="0" verticalDpi="0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workbookViewId="0">
      <selection activeCell="D7" sqref="D7"/>
    </sheetView>
  </sheetViews>
  <sheetFormatPr defaultRowHeight="15" x14ac:dyDescent="0.25"/>
  <cols>
    <col min="1" max="1" width="19.5703125" customWidth="1"/>
    <col min="2" max="2" width="22.42578125" customWidth="1"/>
    <col min="3" max="3" width="18.28515625" style="3" customWidth="1"/>
    <col min="4" max="4" width="18.140625" style="3" customWidth="1"/>
    <col min="5" max="5" width="17.28515625" style="3" customWidth="1"/>
  </cols>
  <sheetData>
    <row r="1" spans="1:5" ht="23.25" x14ac:dyDescent="0.35">
      <c r="A1" s="23" t="s">
        <v>78</v>
      </c>
      <c r="B1" s="23"/>
      <c r="C1" s="23"/>
      <c r="D1" s="23"/>
      <c r="E1" s="23"/>
    </row>
    <row r="2" spans="1:5" x14ac:dyDescent="0.25">
      <c r="A2" s="6" t="s">
        <v>38</v>
      </c>
      <c r="B2" s="17">
        <v>43831</v>
      </c>
    </row>
    <row r="3" spans="1:5" x14ac:dyDescent="0.25">
      <c r="A3" t="s">
        <v>37</v>
      </c>
      <c r="B3" t="s">
        <v>2</v>
      </c>
      <c r="C3" s="3" t="s">
        <v>12</v>
      </c>
      <c r="D3" s="3" t="s">
        <v>13</v>
      </c>
      <c r="E3" s="3" t="s">
        <v>14</v>
      </c>
    </row>
    <row r="4" spans="1:5" x14ac:dyDescent="0.25">
      <c r="A4" t="s">
        <v>30</v>
      </c>
      <c r="C4" s="3">
        <v>0</v>
      </c>
      <c r="D4" s="3">
        <v>0</v>
      </c>
      <c r="E4" s="3">
        <f>C4-D4</f>
        <v>0</v>
      </c>
    </row>
    <row r="5" spans="1:5" x14ac:dyDescent="0.25">
      <c r="A5" t="s">
        <v>48</v>
      </c>
      <c r="C5" s="3">
        <v>0</v>
      </c>
      <c r="D5" s="3">
        <v>0</v>
      </c>
      <c r="E5" s="3">
        <f>C5-D5</f>
        <v>0</v>
      </c>
    </row>
    <row r="6" spans="1:5" x14ac:dyDescent="0.25">
      <c r="A6" t="s">
        <v>92</v>
      </c>
      <c r="C6" s="3">
        <v>0</v>
      </c>
      <c r="D6" s="3">
        <v>0</v>
      </c>
      <c r="E6" s="3">
        <f t="shared" ref="E6:E8" si="0">C6-D6</f>
        <v>0</v>
      </c>
    </row>
    <row r="7" spans="1:5" x14ac:dyDescent="0.25">
      <c r="A7" t="s">
        <v>86</v>
      </c>
      <c r="C7" s="3">
        <v>0</v>
      </c>
      <c r="D7" s="3">
        <v>0</v>
      </c>
      <c r="E7" s="3">
        <f t="shared" si="0"/>
        <v>0</v>
      </c>
    </row>
    <row r="8" spans="1:5" x14ac:dyDescent="0.25">
      <c r="A8" t="s">
        <v>86</v>
      </c>
      <c r="C8" s="3">
        <v>0</v>
      </c>
      <c r="D8" s="3">
        <v>0</v>
      </c>
      <c r="E8" s="3">
        <f t="shared" si="0"/>
        <v>0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>
      <selection sqref="A1:B1"/>
    </sheetView>
  </sheetViews>
  <sheetFormatPr defaultRowHeight="15" x14ac:dyDescent="0.25"/>
  <cols>
    <col min="1" max="1" width="28.28515625" customWidth="1"/>
    <col min="2" max="2" width="30.85546875" style="3" customWidth="1"/>
    <col min="3" max="3" width="9.140625" customWidth="1"/>
  </cols>
  <sheetData>
    <row r="1" spans="1:2" ht="26.25" x14ac:dyDescent="0.4">
      <c r="A1" s="24" t="s">
        <v>39</v>
      </c>
      <c r="B1" s="24"/>
    </row>
    <row r="3" spans="1:2" x14ac:dyDescent="0.25">
      <c r="A3" t="s">
        <v>44</v>
      </c>
      <c r="B3" s="3" t="s">
        <v>29</v>
      </c>
    </row>
    <row r="4" spans="1:2" x14ac:dyDescent="0.25">
      <c r="A4" t="s">
        <v>43</v>
      </c>
      <c r="B4" s="16" t="s">
        <v>79</v>
      </c>
    </row>
    <row r="5" spans="1:2" x14ac:dyDescent="0.25">
      <c r="A5" t="s">
        <v>41</v>
      </c>
    </row>
    <row r="6" spans="1:2" x14ac:dyDescent="0.25">
      <c r="A6" t="s">
        <v>40</v>
      </c>
      <c r="B6" s="7"/>
    </row>
    <row r="7" spans="1:2" x14ac:dyDescent="0.25">
      <c r="A7" s="14" t="s">
        <v>45</v>
      </c>
      <c r="B7" s="15" t="s">
        <v>42</v>
      </c>
    </row>
    <row r="8" spans="1:2" x14ac:dyDescent="0.25">
      <c r="A8" t="s">
        <v>44</v>
      </c>
      <c r="B8" s="16" t="s">
        <v>85</v>
      </c>
    </row>
    <row r="10" spans="1:2" x14ac:dyDescent="0.25">
      <c r="A10" t="s">
        <v>9</v>
      </c>
    </row>
    <row r="14" spans="1:2" x14ac:dyDescent="0.25">
      <c r="A14" t="s">
        <v>81</v>
      </c>
      <c r="B14" s="3" t="s">
        <v>46</v>
      </c>
    </row>
    <row r="15" spans="1:2" x14ac:dyDescent="0.25">
      <c r="A15" t="s">
        <v>43</v>
      </c>
    </row>
    <row r="16" spans="1:2" x14ac:dyDescent="0.25">
      <c r="A16" t="s">
        <v>41</v>
      </c>
    </row>
    <row r="17" spans="1:2" x14ac:dyDescent="0.25">
      <c r="A17" t="s">
        <v>40</v>
      </c>
      <c r="B17" s="7"/>
    </row>
    <row r="18" spans="1:2" x14ac:dyDescent="0.25">
      <c r="A18" s="14" t="s">
        <v>45</v>
      </c>
      <c r="B18" s="15" t="s">
        <v>42</v>
      </c>
    </row>
    <row r="19" spans="1:2" x14ac:dyDescent="0.25">
      <c r="A19" t="s">
        <v>82</v>
      </c>
    </row>
    <row r="20" spans="1:2" x14ac:dyDescent="0.25">
      <c r="A20" t="s">
        <v>83</v>
      </c>
    </row>
    <row r="22" spans="1:2" x14ac:dyDescent="0.25">
      <c r="A22" t="s">
        <v>9</v>
      </c>
      <c r="B22" s="3">
        <f>SUBTOTAL(109,Table1114[Assigned Amount])</f>
        <v>0</v>
      </c>
    </row>
    <row r="24" spans="1:2" x14ac:dyDescent="0.25">
      <c r="A24" t="s">
        <v>80</v>
      </c>
      <c r="B24" s="3" t="s">
        <v>29</v>
      </c>
    </row>
    <row r="25" spans="1:2" x14ac:dyDescent="0.25">
      <c r="A25" t="s">
        <v>47</v>
      </c>
    </row>
    <row r="26" spans="1:2" x14ac:dyDescent="0.25">
      <c r="A26" t="s">
        <v>41</v>
      </c>
    </row>
    <row r="27" spans="1:2" x14ac:dyDescent="0.25">
      <c r="A27" t="s">
        <v>40</v>
      </c>
      <c r="B27" s="7"/>
    </row>
    <row r="28" spans="1:2" x14ac:dyDescent="0.25">
      <c r="A28" s="14" t="s">
        <v>45</v>
      </c>
      <c r="B28" s="15" t="s">
        <v>42</v>
      </c>
    </row>
    <row r="29" spans="1:2" x14ac:dyDescent="0.25">
      <c r="A29" t="s">
        <v>82</v>
      </c>
    </row>
    <row r="30" spans="1:2" x14ac:dyDescent="0.25">
      <c r="A30" t="s">
        <v>83</v>
      </c>
    </row>
    <row r="31" spans="1:2" x14ac:dyDescent="0.25">
      <c r="A31" t="s">
        <v>84</v>
      </c>
    </row>
    <row r="35" spans="1:2" x14ac:dyDescent="0.25">
      <c r="A35" t="s">
        <v>9</v>
      </c>
      <c r="B35" s="3">
        <f>SUBTOTAL(109,Table111416[Assigned Amount])</f>
        <v>0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04B7-F772-43EE-8349-AD65A6055594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SUBTOTAL(109,Table165[Amount])</f>
        <v>0</v>
      </c>
      <c r="G8" s="2" t="s">
        <v>9</v>
      </c>
      <c r="H8" s="3">
        <f>SUBTOTAL(109,Table1567[Amount])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3976-578A-43DD-B655-11415C2EC4A6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SUBTOTAL(109,Table16569[Amount])</f>
        <v>0</v>
      </c>
      <c r="G8" s="2" t="s">
        <v>9</v>
      </c>
      <c r="H8" s="3">
        <f>SUBTOTAL(109,Table156771[Amount])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39E1-ED9D-4ECC-A5CE-DC58605C10CC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SUBTOTAL(109,Table1656973[Amount])</f>
        <v>0</v>
      </c>
      <c r="G8" s="2" t="s">
        <v>9</v>
      </c>
      <c r="H8" s="3">
        <f>SUBTOTAL(109,Table15677175[Amount])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BCFB-461E-43FC-9F1A-5CC42ED36BA6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SUBTOTAL(109,Table165697377[Amount])</f>
        <v>0</v>
      </c>
      <c r="G8" s="2" t="s">
        <v>9</v>
      </c>
      <c r="H8" s="3">
        <f>SUBTOTAL(109,Table1567717579[Amount])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216B-125A-4B36-B0CE-82B0C85C9C1A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SUBTOTAL(109,Table16569737781[Amount])</f>
        <v>0</v>
      </c>
      <c r="G8" s="2" t="s">
        <v>9</v>
      </c>
      <c r="H8" s="3">
        <f>SUBTOTAL(109,Table156771757983[Amount])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1BFE-F6D4-4EE0-83BF-17E972FC9D68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SUBTOTAL(109,Table1656973778185[Amount])</f>
        <v>0</v>
      </c>
      <c r="G8" s="2" t="s">
        <v>9</v>
      </c>
      <c r="H8" s="3">
        <f>SUBTOTAL(109,Table15677175798387[Amount])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2C7F-BB7C-4474-8476-F758F155E275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SUBTOTAL(109,Table165697377818589[Amount])</f>
        <v>0</v>
      </c>
      <c r="G8" s="2" t="s">
        <v>9</v>
      </c>
      <c r="H8" s="3">
        <f>SUBTOTAL(109,Table1567717579838791[Amount])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SUBTOTAL(109,Table366707478828690[Expense])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SUBTOTAL(109,Table36468727680848892[Expense])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A720-0DF2-42D9-A9DD-A73BFA2D572F}">
  <sheetPr>
    <pageSetUpPr fitToPage="1"/>
  </sheetPr>
  <dimension ref="A1:L30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3" width="20.7109375" style="3" customWidth="1"/>
    <col min="4" max="4" width="15.28515625" style="3" customWidth="1"/>
    <col min="5" max="5" width="18.42578125" customWidth="1"/>
    <col min="7" max="11" width="20.7109375" customWidth="1"/>
  </cols>
  <sheetData>
    <row r="1" spans="1:12" ht="23.25" x14ac:dyDescent="0.35">
      <c r="A1" s="18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"/>
    </row>
    <row r="2" spans="1:12" x14ac:dyDescent="0.25">
      <c r="H2" s="3"/>
      <c r="I2" s="3"/>
      <c r="J2" s="3"/>
    </row>
    <row r="3" spans="1:12" x14ac:dyDescent="0.25">
      <c r="A3" s="10" t="s">
        <v>3</v>
      </c>
      <c r="B3" s="3" t="s">
        <v>8</v>
      </c>
      <c r="G3" s="10" t="s">
        <v>36</v>
      </c>
      <c r="H3" s="11" t="s">
        <v>8</v>
      </c>
      <c r="I3" s="3"/>
      <c r="J3" s="3"/>
    </row>
    <row r="4" spans="1:12" x14ac:dyDescent="0.25">
      <c r="A4" s="2" t="s">
        <v>4</v>
      </c>
      <c r="G4" s="2" t="s">
        <v>4</v>
      </c>
      <c r="H4" s="3"/>
      <c r="I4" s="3"/>
      <c r="J4" s="3"/>
    </row>
    <row r="5" spans="1:12" x14ac:dyDescent="0.25">
      <c r="A5" s="2" t="s">
        <v>5</v>
      </c>
      <c r="G5" s="2" t="s">
        <v>5</v>
      </c>
      <c r="H5" s="3"/>
      <c r="I5" s="3"/>
      <c r="J5" s="3"/>
    </row>
    <row r="6" spans="1:12" x14ac:dyDescent="0.25">
      <c r="A6" s="2" t="s">
        <v>6</v>
      </c>
      <c r="G6" s="2" t="s">
        <v>6</v>
      </c>
      <c r="H6" s="3"/>
      <c r="I6" s="3"/>
      <c r="J6" s="3"/>
    </row>
    <row r="7" spans="1:12" x14ac:dyDescent="0.25">
      <c r="A7" s="2" t="s">
        <v>7</v>
      </c>
      <c r="G7" s="2" t="s">
        <v>7</v>
      </c>
      <c r="H7" s="3">
        <v>0</v>
      </c>
      <c r="I7" s="3"/>
      <c r="J7" s="3"/>
    </row>
    <row r="8" spans="1:12" x14ac:dyDescent="0.25">
      <c r="A8" s="2" t="s">
        <v>9</v>
      </c>
      <c r="B8" s="3">
        <f>SUBTOTAL(109,Table16569737781858993[Amount])</f>
        <v>0</v>
      </c>
      <c r="G8" s="2" t="s">
        <v>9</v>
      </c>
      <c r="H8" s="3">
        <f>SUBTOTAL(109,Table156771757983879195[Amount])</f>
        <v>0</v>
      </c>
      <c r="I8" s="3"/>
      <c r="J8" s="3"/>
    </row>
    <row r="9" spans="1:12" x14ac:dyDescent="0.25">
      <c r="H9" s="3"/>
      <c r="I9" s="3"/>
      <c r="J9" s="3"/>
    </row>
    <row r="11" spans="1:12" x14ac:dyDescent="0.25">
      <c r="A11" t="s">
        <v>0</v>
      </c>
      <c r="B11" s="3" t="s">
        <v>11</v>
      </c>
      <c r="C11" s="3" t="s">
        <v>16</v>
      </c>
      <c r="D11" s="3" t="s">
        <v>1</v>
      </c>
      <c r="E11" t="s">
        <v>2</v>
      </c>
      <c r="G11" t="s">
        <v>0</v>
      </c>
      <c r="H11" s="3" t="s">
        <v>11</v>
      </c>
      <c r="I11" s="3" t="s">
        <v>16</v>
      </c>
      <c r="J11" s="3" t="s">
        <v>1</v>
      </c>
      <c r="K11" t="s">
        <v>2</v>
      </c>
    </row>
    <row r="12" spans="1:12" x14ac:dyDescent="0.25">
      <c r="A12" t="s">
        <v>1</v>
      </c>
      <c r="B12" s="3" t="s">
        <v>18</v>
      </c>
      <c r="C12" s="3" t="s">
        <v>19</v>
      </c>
      <c r="G12" t="s">
        <v>1</v>
      </c>
      <c r="H12" s="3" t="s">
        <v>18</v>
      </c>
      <c r="I12" s="3" t="s">
        <v>19</v>
      </c>
      <c r="J12" s="3"/>
    </row>
    <row r="13" spans="1:12" x14ac:dyDescent="0.25">
      <c r="A13" t="s">
        <v>1</v>
      </c>
      <c r="B13" s="3" t="s">
        <v>20</v>
      </c>
      <c r="C13" s="3" t="s">
        <v>21</v>
      </c>
      <c r="G13" t="s">
        <v>1</v>
      </c>
      <c r="H13" s="3" t="s">
        <v>20</v>
      </c>
      <c r="I13" s="3" t="s">
        <v>21</v>
      </c>
      <c r="J13" s="3"/>
    </row>
    <row r="14" spans="1:12" x14ac:dyDescent="0.25">
      <c r="A14" t="s">
        <v>1</v>
      </c>
      <c r="B14" s="3" t="s">
        <v>22</v>
      </c>
      <c r="C14" s="3" t="s">
        <v>21</v>
      </c>
      <c r="G14" t="s">
        <v>1</v>
      </c>
      <c r="H14" s="3" t="s">
        <v>22</v>
      </c>
      <c r="I14" s="3" t="s">
        <v>21</v>
      </c>
      <c r="J14" s="3"/>
    </row>
    <row r="15" spans="1:12" x14ac:dyDescent="0.25">
      <c r="A15" t="s">
        <v>1</v>
      </c>
      <c r="B15" s="3" t="s">
        <v>25</v>
      </c>
      <c r="C15" s="3" t="s">
        <v>21</v>
      </c>
      <c r="G15" t="s">
        <v>1</v>
      </c>
      <c r="H15" s="3" t="s">
        <v>25</v>
      </c>
      <c r="I15" s="3" t="s">
        <v>21</v>
      </c>
      <c r="J15" s="3"/>
    </row>
    <row r="16" spans="1:12" x14ac:dyDescent="0.25">
      <c r="A16" t="s">
        <v>1</v>
      </c>
      <c r="B16" s="3" t="s">
        <v>24</v>
      </c>
      <c r="C16" s="3" t="s">
        <v>21</v>
      </c>
      <c r="G16" t="s">
        <v>1</v>
      </c>
      <c r="H16" s="3" t="s">
        <v>24</v>
      </c>
      <c r="I16" s="3" t="s">
        <v>21</v>
      </c>
      <c r="J16" s="3"/>
    </row>
    <row r="17" spans="1:11" x14ac:dyDescent="0.25">
      <c r="A17" t="s">
        <v>1</v>
      </c>
      <c r="B17" s="3" t="s">
        <v>23</v>
      </c>
      <c r="C17" s="3" t="s">
        <v>19</v>
      </c>
      <c r="G17" t="s">
        <v>1</v>
      </c>
      <c r="H17" s="3" t="s">
        <v>23</v>
      </c>
      <c r="I17" s="3" t="s">
        <v>19</v>
      </c>
      <c r="J17" s="3"/>
    </row>
    <row r="18" spans="1:11" x14ac:dyDescent="0.25">
      <c r="A18" t="s">
        <v>1</v>
      </c>
      <c r="B18" s="3" t="s">
        <v>15</v>
      </c>
      <c r="C18" s="3" t="s">
        <v>17</v>
      </c>
      <c r="G18" t="s">
        <v>1</v>
      </c>
      <c r="H18" s="3" t="s">
        <v>15</v>
      </c>
      <c r="I18" s="3" t="s">
        <v>17</v>
      </c>
      <c r="J18" s="3"/>
    </row>
    <row r="19" spans="1:11" x14ac:dyDescent="0.25">
      <c r="A19" t="s">
        <v>1</v>
      </c>
      <c r="B19" s="3" t="s">
        <v>26</v>
      </c>
      <c r="C19" s="3" t="s">
        <v>17</v>
      </c>
      <c r="G19" t="s">
        <v>1</v>
      </c>
      <c r="H19" s="3" t="s">
        <v>26</v>
      </c>
      <c r="I19" s="3" t="s">
        <v>17</v>
      </c>
      <c r="J19" s="3"/>
    </row>
    <row r="20" spans="1:11" x14ac:dyDescent="0.25">
      <c r="A20" t="s">
        <v>1</v>
      </c>
      <c r="B20" s="3" t="s">
        <v>27</v>
      </c>
      <c r="C20" s="3" t="s">
        <v>17</v>
      </c>
      <c r="G20" t="s">
        <v>1</v>
      </c>
      <c r="H20" s="3" t="s">
        <v>27</v>
      </c>
      <c r="I20" s="3" t="s">
        <v>17</v>
      </c>
      <c r="J20" s="3"/>
    </row>
    <row r="21" spans="1:11" x14ac:dyDescent="0.25">
      <c r="A21" t="s">
        <v>29</v>
      </c>
      <c r="B21" s="3" t="s">
        <v>33</v>
      </c>
      <c r="C21" s="3" t="s">
        <v>21</v>
      </c>
      <c r="G21" t="s">
        <v>29</v>
      </c>
      <c r="H21" s="3" t="s">
        <v>33</v>
      </c>
      <c r="I21" s="3" t="s">
        <v>21</v>
      </c>
      <c r="J21" s="3"/>
    </row>
    <row r="22" spans="1:11" x14ac:dyDescent="0.25">
      <c r="A22" t="s">
        <v>29</v>
      </c>
      <c r="B22" s="3" t="s">
        <v>30</v>
      </c>
      <c r="C22" s="3" t="s">
        <v>21</v>
      </c>
      <c r="G22" t="s">
        <v>29</v>
      </c>
      <c r="H22" s="3" t="s">
        <v>30</v>
      </c>
      <c r="I22" s="3" t="s">
        <v>21</v>
      </c>
      <c r="J22" s="3"/>
    </row>
    <row r="23" spans="1:11" x14ac:dyDescent="0.25">
      <c r="A23" t="s">
        <v>29</v>
      </c>
      <c r="B23" s="3" t="s">
        <v>31</v>
      </c>
      <c r="C23" s="3" t="s">
        <v>21</v>
      </c>
      <c r="G23" t="s">
        <v>29</v>
      </c>
      <c r="H23" s="3" t="s">
        <v>31</v>
      </c>
      <c r="I23" s="3" t="s">
        <v>21</v>
      </c>
      <c r="J23" s="3"/>
    </row>
    <row r="24" spans="1:11" x14ac:dyDescent="0.25">
      <c r="A24" t="s">
        <v>29</v>
      </c>
      <c r="B24" s="3" t="s">
        <v>32</v>
      </c>
      <c r="G24" t="s">
        <v>29</v>
      </c>
      <c r="H24" s="3" t="s">
        <v>32</v>
      </c>
      <c r="I24" s="3"/>
      <c r="J24" s="3"/>
    </row>
    <row r="25" spans="1:11" x14ac:dyDescent="0.25">
      <c r="A25" t="s">
        <v>29</v>
      </c>
      <c r="B25" s="3" t="s">
        <v>44</v>
      </c>
      <c r="G25" t="s">
        <v>29</v>
      </c>
      <c r="H25" s="3" t="s">
        <v>44</v>
      </c>
      <c r="I25" s="3"/>
      <c r="J25" s="3"/>
    </row>
    <row r="26" spans="1:11" x14ac:dyDescent="0.25">
      <c r="A26" t="s">
        <v>34</v>
      </c>
      <c r="B26" s="3" t="s">
        <v>35</v>
      </c>
      <c r="C26" s="3" t="s">
        <v>21</v>
      </c>
      <c r="G26" t="s">
        <v>34</v>
      </c>
      <c r="H26" s="3" t="s">
        <v>35</v>
      </c>
      <c r="I26" s="3" t="s">
        <v>21</v>
      </c>
      <c r="J26" s="3"/>
    </row>
    <row r="27" spans="1:11" x14ac:dyDescent="0.25">
      <c r="A27" t="s">
        <v>34</v>
      </c>
      <c r="B27" s="3" t="s">
        <v>57</v>
      </c>
      <c r="G27" t="s">
        <v>34</v>
      </c>
      <c r="H27" s="3" t="s">
        <v>57</v>
      </c>
      <c r="I27" s="3"/>
      <c r="J27" s="3"/>
    </row>
    <row r="28" spans="1:11" x14ac:dyDescent="0.25">
      <c r="A28" t="s">
        <v>49</v>
      </c>
      <c r="B28" s="3" t="s">
        <v>28</v>
      </c>
      <c r="G28" t="s">
        <v>49</v>
      </c>
      <c r="H28" s="3" t="s">
        <v>28</v>
      </c>
      <c r="I28" s="3"/>
      <c r="J28" s="3"/>
    </row>
    <row r="29" spans="1:11" x14ac:dyDescent="0.25">
      <c r="H29" s="3"/>
      <c r="I29" s="3"/>
      <c r="J29" s="3"/>
    </row>
    <row r="30" spans="1:11" x14ac:dyDescent="0.25">
      <c r="A30" s="4" t="s">
        <v>9</v>
      </c>
      <c r="B30" s="4"/>
      <c r="C30" s="4"/>
      <c r="D30" s="5">
        <f>SUBTOTAL(109,Table36670747882869094[Expense])</f>
        <v>0</v>
      </c>
      <c r="E30" s="5">
        <f>B8-D30</f>
        <v>0</v>
      </c>
      <c r="G30" s="4" t="s">
        <v>9</v>
      </c>
      <c r="H30" s="4"/>
      <c r="I30" s="4"/>
      <c r="J30" s="5">
        <f>SUBTOTAL(109,Table3646872768084889296[Expense])</f>
        <v>0</v>
      </c>
      <c r="K30" s="5">
        <f>H8-J30</f>
        <v>0</v>
      </c>
    </row>
  </sheetData>
  <mergeCells count="1">
    <mergeCell ref="A1:K1"/>
  </mergeCells>
  <pageMargins left="0.7" right="0.7" top="0.75" bottom="0.75" header="0.3" footer="0.3"/>
  <pageSetup scale="43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January </vt:lpstr>
      <vt:lpstr>February </vt:lpstr>
      <vt:lpstr>March </vt:lpstr>
      <vt:lpstr>April</vt:lpstr>
      <vt:lpstr>May</vt:lpstr>
      <vt:lpstr>June</vt:lpstr>
      <vt:lpstr>July</vt:lpstr>
      <vt:lpstr>August</vt:lpstr>
      <vt:lpstr>September</vt:lpstr>
      <vt:lpstr>October </vt:lpstr>
      <vt:lpstr>November</vt:lpstr>
      <vt:lpstr>December</vt:lpstr>
      <vt:lpstr>Christmas</vt:lpstr>
      <vt:lpstr>Year-End Goals</vt:lpstr>
      <vt:lpstr>Account Assignments</vt:lpstr>
    </vt:vector>
  </TitlesOfParts>
  <Company>FCS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Lambert</dc:creator>
  <cp:lastModifiedBy>Kate Lambert</cp:lastModifiedBy>
  <cp:lastPrinted>2019-12-13T21:52:05Z</cp:lastPrinted>
  <dcterms:created xsi:type="dcterms:W3CDTF">2019-01-13T22:17:19Z</dcterms:created>
  <dcterms:modified xsi:type="dcterms:W3CDTF">2019-12-31T16:48:25Z</dcterms:modified>
</cp:coreProperties>
</file>